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ássio Ferrani\Downloads\tauer-seo\isca-pilar-2\"/>
    </mc:Choice>
  </mc:AlternateContent>
  <xr:revisionPtr revIDLastSave="0" documentId="13_ncr:1_{204E22BB-9CBB-471B-9998-10980A92589A}" xr6:coauthVersionLast="47" xr6:coauthVersionMax="47" xr10:uidLastSave="{00000000-0000-0000-0000-000000000000}"/>
  <bookViews>
    <workbookView xWindow="-120" yWindow="-120" windowWidth="29040" windowHeight="15720" xr2:uid="{85546D12-BCBF-4ADD-9C5D-E504412A1BD6}"/>
  </bookViews>
  <sheets>
    <sheet name="Instruções" sheetId="1" r:id="rId1"/>
    <sheet name="Controle" sheetId="2" r:id="rId2"/>
    <sheet name="Certificados aceitos" sheetId="3" r:id="rId3"/>
    <sheet name="Listas" sheetId="4" r:id="rId4"/>
  </sheets>
  <definedNames>
    <definedName name="Alerta1">Instruções!$B$13</definedName>
    <definedName name="Alerta2">Instruções!$B$14</definedName>
    <definedName name="AntecedenciaHab">Instruções!$B$16</definedName>
    <definedName name="FimCPA20CEA">Instruções!$B$15</definedName>
    <definedName name="PrazoCertMeses">Instruções!$B$17</definedName>
    <definedName name="_xlnm.Print_Titles" localSheetId="1">Controle!$5:$5</definedName>
    <definedName name="ValidadeMax">Instruções!$B$18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5" i="2" l="1"/>
  <c r="Q45" i="2"/>
  <c r="N45" i="2"/>
  <c r="M45" i="2"/>
  <c r="L45" i="2"/>
  <c r="K45" i="2"/>
  <c r="E45" i="2"/>
  <c r="R44" i="2"/>
  <c r="Q44" i="2"/>
  <c r="N44" i="2"/>
  <c r="M44" i="2"/>
  <c r="L44" i="2"/>
  <c r="K44" i="2"/>
  <c r="E44" i="2"/>
  <c r="R43" i="2"/>
  <c r="Q43" i="2"/>
  <c r="N43" i="2"/>
  <c r="M43" i="2"/>
  <c r="L43" i="2"/>
  <c r="K43" i="2"/>
  <c r="E43" i="2"/>
  <c r="R42" i="2"/>
  <c r="Q42" i="2"/>
  <c r="N42" i="2"/>
  <c r="M42" i="2"/>
  <c r="L42" i="2"/>
  <c r="K42" i="2"/>
  <c r="E42" i="2"/>
  <c r="R41" i="2"/>
  <c r="Q41" i="2"/>
  <c r="N41" i="2"/>
  <c r="M41" i="2"/>
  <c r="L41" i="2"/>
  <c r="K41" i="2"/>
  <c r="E41" i="2"/>
  <c r="R40" i="2"/>
  <c r="Q40" i="2"/>
  <c r="N40" i="2"/>
  <c r="M40" i="2"/>
  <c r="L40" i="2"/>
  <c r="K40" i="2"/>
  <c r="E40" i="2"/>
  <c r="R39" i="2"/>
  <c r="Q39" i="2"/>
  <c r="N39" i="2"/>
  <c r="M39" i="2"/>
  <c r="L39" i="2"/>
  <c r="K39" i="2"/>
  <c r="E39" i="2"/>
  <c r="R38" i="2"/>
  <c r="Q38" i="2"/>
  <c r="N38" i="2"/>
  <c r="M38" i="2"/>
  <c r="L38" i="2"/>
  <c r="K38" i="2"/>
  <c r="E38" i="2"/>
  <c r="R37" i="2"/>
  <c r="Q37" i="2"/>
  <c r="N37" i="2"/>
  <c r="M37" i="2"/>
  <c r="L37" i="2"/>
  <c r="K37" i="2"/>
  <c r="E37" i="2"/>
  <c r="R36" i="2"/>
  <c r="Q36" i="2"/>
  <c r="N36" i="2"/>
  <c r="M36" i="2"/>
  <c r="L36" i="2"/>
  <c r="K36" i="2"/>
  <c r="E36" i="2"/>
  <c r="R35" i="2"/>
  <c r="Q35" i="2"/>
  <c r="N35" i="2"/>
  <c r="M35" i="2"/>
  <c r="L35" i="2"/>
  <c r="K35" i="2"/>
  <c r="E35" i="2"/>
  <c r="R34" i="2"/>
  <c r="Q34" i="2"/>
  <c r="N34" i="2"/>
  <c r="M34" i="2"/>
  <c r="L34" i="2"/>
  <c r="K34" i="2"/>
  <c r="E34" i="2"/>
  <c r="R33" i="2"/>
  <c r="Q33" i="2"/>
  <c r="N33" i="2"/>
  <c r="M33" i="2"/>
  <c r="L33" i="2"/>
  <c r="K33" i="2"/>
  <c r="E33" i="2"/>
  <c r="R32" i="2"/>
  <c r="Q32" i="2"/>
  <c r="N32" i="2"/>
  <c r="M32" i="2"/>
  <c r="L32" i="2"/>
  <c r="K32" i="2"/>
  <c r="E32" i="2"/>
  <c r="R31" i="2"/>
  <c r="Q31" i="2"/>
  <c r="N31" i="2"/>
  <c r="M31" i="2"/>
  <c r="L31" i="2"/>
  <c r="K31" i="2"/>
  <c r="E31" i="2"/>
  <c r="R30" i="2"/>
  <c r="Q30" i="2"/>
  <c r="N30" i="2"/>
  <c r="M30" i="2"/>
  <c r="L30" i="2"/>
  <c r="K30" i="2"/>
  <c r="E30" i="2"/>
  <c r="R29" i="2"/>
  <c r="Q29" i="2"/>
  <c r="N29" i="2"/>
  <c r="M29" i="2"/>
  <c r="L29" i="2"/>
  <c r="K29" i="2"/>
  <c r="E29" i="2"/>
  <c r="R28" i="2"/>
  <c r="Q28" i="2"/>
  <c r="N28" i="2"/>
  <c r="M28" i="2"/>
  <c r="L28" i="2"/>
  <c r="K28" i="2"/>
  <c r="E28" i="2"/>
  <c r="R27" i="2"/>
  <c r="Q27" i="2"/>
  <c r="N27" i="2"/>
  <c r="M27" i="2"/>
  <c r="L27" i="2"/>
  <c r="K27" i="2"/>
  <c r="E27" i="2"/>
  <c r="R26" i="2"/>
  <c r="Q26" i="2"/>
  <c r="N26" i="2"/>
  <c r="M26" i="2"/>
  <c r="L26" i="2"/>
  <c r="K26" i="2"/>
  <c r="E26" i="2"/>
  <c r="R25" i="2"/>
  <c r="Q25" i="2"/>
  <c r="N25" i="2"/>
  <c r="M25" i="2"/>
  <c r="L25" i="2"/>
  <c r="K25" i="2"/>
  <c r="E25" i="2"/>
  <c r="R24" i="2"/>
  <c r="Q24" i="2"/>
  <c r="N24" i="2"/>
  <c r="M24" i="2"/>
  <c r="L24" i="2"/>
  <c r="K24" i="2"/>
  <c r="E24" i="2"/>
  <c r="R23" i="2"/>
  <c r="Q23" i="2"/>
  <c r="N23" i="2"/>
  <c r="M23" i="2"/>
  <c r="L23" i="2"/>
  <c r="K23" i="2"/>
  <c r="E23" i="2"/>
  <c r="R22" i="2"/>
  <c r="Q22" i="2"/>
  <c r="N22" i="2"/>
  <c r="M22" i="2"/>
  <c r="L22" i="2"/>
  <c r="K22" i="2"/>
  <c r="E22" i="2"/>
  <c r="R21" i="2"/>
  <c r="Q21" i="2"/>
  <c r="N21" i="2"/>
  <c r="M21" i="2"/>
  <c r="L21" i="2"/>
  <c r="K21" i="2"/>
  <c r="E21" i="2"/>
  <c r="R20" i="2"/>
  <c r="Q20" i="2"/>
  <c r="N20" i="2"/>
  <c r="M20" i="2"/>
  <c r="L20" i="2"/>
  <c r="K20" i="2"/>
  <c r="E20" i="2"/>
  <c r="R19" i="2"/>
  <c r="Q19" i="2"/>
  <c r="N19" i="2"/>
  <c r="M19" i="2"/>
  <c r="L19" i="2"/>
  <c r="K19" i="2"/>
  <c r="E19" i="2"/>
  <c r="R18" i="2"/>
  <c r="Q18" i="2"/>
  <c r="N18" i="2"/>
  <c r="M18" i="2"/>
  <c r="L18" i="2"/>
  <c r="K18" i="2"/>
  <c r="E18" i="2"/>
  <c r="R17" i="2"/>
  <c r="Q17" i="2"/>
  <c r="N17" i="2"/>
  <c r="M17" i="2"/>
  <c r="L17" i="2"/>
  <c r="K17" i="2"/>
  <c r="E17" i="2"/>
  <c r="R16" i="2"/>
  <c r="Q16" i="2"/>
  <c r="N16" i="2"/>
  <c r="M16" i="2"/>
  <c r="L16" i="2"/>
  <c r="K16" i="2"/>
  <c r="E16" i="2"/>
  <c r="R15" i="2"/>
  <c r="Q15" i="2"/>
  <c r="N15" i="2"/>
  <c r="M15" i="2"/>
  <c r="L15" i="2"/>
  <c r="K15" i="2"/>
  <c r="E15" i="2"/>
  <c r="R14" i="2"/>
  <c r="Q14" i="2"/>
  <c r="N14" i="2"/>
  <c r="M14" i="2"/>
  <c r="L14" i="2"/>
  <c r="K14" i="2"/>
  <c r="E14" i="2"/>
  <c r="R13" i="2"/>
  <c r="Q13" i="2"/>
  <c r="N13" i="2"/>
  <c r="M13" i="2"/>
  <c r="L13" i="2"/>
  <c r="K13" i="2"/>
  <c r="E13" i="2"/>
  <c r="R12" i="2"/>
  <c r="Q12" i="2"/>
  <c r="N12" i="2"/>
  <c r="M12" i="2"/>
  <c r="L12" i="2"/>
  <c r="K12" i="2"/>
  <c r="E12" i="2"/>
  <c r="R11" i="2"/>
  <c r="Q11" i="2"/>
  <c r="N11" i="2"/>
  <c r="M11" i="2"/>
  <c r="L11" i="2"/>
  <c r="K11" i="2"/>
  <c r="E11" i="2"/>
  <c r="R10" i="2"/>
  <c r="Q10" i="2"/>
  <c r="N10" i="2"/>
  <c r="M10" i="2"/>
  <c r="L10" i="2"/>
  <c r="K10" i="2"/>
  <c r="E10" i="2"/>
  <c r="R9" i="2"/>
  <c r="Q9" i="2"/>
  <c r="N9" i="2"/>
  <c r="M9" i="2"/>
  <c r="L9" i="2"/>
  <c r="K9" i="2"/>
  <c r="E9" i="2"/>
  <c r="R8" i="2"/>
  <c r="Q8" i="2"/>
  <c r="N8" i="2"/>
  <c r="M8" i="2"/>
  <c r="L8" i="2"/>
  <c r="K8" i="2"/>
  <c r="E8" i="2"/>
  <c r="R7" i="2"/>
  <c r="Q7" i="2"/>
  <c r="K7" i="2"/>
  <c r="L7" i="2" s="1"/>
  <c r="M7" i="2" s="1"/>
  <c r="E7" i="2"/>
  <c r="R6" i="2"/>
  <c r="Q6" i="2"/>
  <c r="K6" i="2"/>
  <c r="L6" i="2" s="1"/>
  <c r="M6" i="2" s="1"/>
  <c r="E6" i="2"/>
  <c r="B15" i="1"/>
  <c r="N7" i="2" l="1"/>
  <c r="N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Cássio Ferrani</author>
  </authors>
  <commentList>
    <comment ref="E5" authorId="0" shapeId="0" xr:uid="{9F0C9ABE-AF1B-4FEF-B1FF-AC61CB9EF8C4}">
      <text>
        <r>
          <rPr>
            <b/>
            <sz val="9"/>
            <color indexed="81"/>
            <rFont val="Segoe UI"/>
            <charset val="1"/>
          </rPr>
          <t>AETQ e responsáveis pela aplicação dos recursos: antes da posse. Demais cargos: prazo da aba Instruções (12 meses) a partir da posse. Res. CNPC 39/2021, art. 5º, § 1º.</t>
        </r>
      </text>
    </comment>
    <comment ref="J5" authorId="0" shapeId="0" xr:uid="{681F58D7-399A-49C5-B8DD-18452D5609FA}">
      <text>
        <r>
          <rPr>
            <b/>
            <sz val="9"/>
            <color indexed="81"/>
            <rFont val="Segoe UI"/>
            <charset val="1"/>
          </rPr>
          <t>Validade informada pela certificadora, limitada ao máximo da aba Instruções (4 anos, Res. CNPC 39/2021, art. 6º, § 2º).</t>
        </r>
      </text>
    </comment>
    <comment ref="L5" authorId="0" shapeId="0" xr:uid="{94BE5479-B5D2-4B79-A53F-ECDBC5565AEB}">
      <text>
        <r>
          <rPr>
            <b/>
            <sz val="9"/>
            <color indexed="81"/>
            <rFont val="Segoe UI"/>
            <charset val="1"/>
          </rPr>
          <t>Se "CPA-20/CEA em transição?" for Sim, a validade para habilitação é limitada a 31/12/2026 (Portaria Previc/Dilic 1.214/2025).</t>
        </r>
      </text>
    </comment>
  </commentList>
</comments>
</file>

<file path=xl/sharedStrings.xml><?xml version="1.0" encoding="utf-8"?>
<sst xmlns="http://schemas.openxmlformats.org/spreadsheetml/2006/main" count="131" uniqueCount="103">
  <si>
    <t>Cargo</t>
  </si>
  <si>
    <t>Sim/Não</t>
  </si>
  <si>
    <t>Habilitação Previc</t>
  </si>
  <si>
    <t>Conselheiro deliberativo</t>
  </si>
  <si>
    <t>Conselheiro fiscal</t>
  </si>
  <si>
    <t>Diretor-executivo</t>
  </si>
  <si>
    <t>AETQ</t>
  </si>
  <si>
    <t>Membro de comitê de investimentos</t>
  </si>
  <si>
    <t>Responsável pela aplicação dos recursos</t>
  </si>
  <si>
    <t>Sim</t>
  </si>
  <si>
    <t>Não</t>
  </si>
  <si>
    <t>Não iniciada</t>
  </si>
  <si>
    <t>Enviada</t>
  </si>
  <si>
    <t>Concluída</t>
  </si>
  <si>
    <t>Certificados admitidos pela Previc para habilitação</t>
  </si>
  <si>
    <t>Fonte: anexo da Portaria Previc/Dilic nº 1.214, de 23/12/2025 (vigência em 01/01/2026). Grupo I: diretor de investimentos, AETQ, comitês de investimentos e responsáveis pela aplicação dos recursos. Grupo II: demais membros da diretoria-executiva e dos conselhos deliberativo e fiscal. Consulte sempre o anexo vigente.</t>
  </si>
  <si>
    <t>Certificadora</t>
  </si>
  <si>
    <t>Grupo I (investimentos)</t>
  </si>
  <si>
    <t>Grupo II (diretoria-executiva e conselhos)</t>
  </si>
  <si>
    <t>ANBIMA</t>
  </si>
  <si>
    <t>C-PRO R, C-PRO I, CFG, CGA e CGE</t>
  </si>
  <si>
    <t>ANCORD</t>
  </si>
  <si>
    <t>Agente Autônomo de Investimento (AAI)</t>
  </si>
  <si>
    <t>APIMEC</t>
  </si>
  <si>
    <t>CNPI, CNPI-P e CGRPF-I</t>
  </si>
  <si>
    <t>CNPI, CNPI-P, CGRPF-I e CGRPF-A</t>
  </si>
  <si>
    <t>CFA (CFASB)</t>
  </si>
  <si>
    <t>CFA</t>
  </si>
  <si>
    <t>IBGC</t>
  </si>
  <si>
    <t>–</t>
  </si>
  <si>
    <t>IBGC – Conselheiros</t>
  </si>
  <si>
    <t>FGV</t>
  </si>
  <si>
    <t>FGV – Previdência Complementar</t>
  </si>
  <si>
    <t>ICSS</t>
  </si>
  <si>
    <t>Profissional de Investimentos e Prova de Gestão de Investimentos (PGI)</t>
  </si>
  <si>
    <t>Profissional de Investimentos, PGI e Administradores em Geral</t>
  </si>
  <si>
    <t>IPCOM/FIPECAFI</t>
  </si>
  <si>
    <t>IPCOM/FIPECAFI – Previdência Complementar</t>
  </si>
  <si>
    <t>Planejar</t>
  </si>
  <si>
    <t>CFP</t>
  </si>
  <si>
    <t>CPA-20 e CEA (ANBIMA) não constam do anexo: valem para habilitação apenas até 31/12/2026 (art. 1º, parágrafo único). Segundo a ANBIMA, CPA-20 leva à CPA e à C-Pro R; CEA leva à CPA, à C-Pro R e à C-Pro I.</t>
  </si>
  <si>
    <t>Outra</t>
  </si>
  <si>
    <t>Planilha de controle de vencimentos de certificação e habilitação</t>
  </si>
  <si>
    <t>Tauer · conselheiros e dirigentes de EFPC · versão 1, outubro de 2026</t>
  </si>
  <si>
    <t>Como usar</t>
  </si>
  <si>
    <t>1. Abra a aba Controle e preencha uma linha por membro. Apague as duas linhas de exemplo (linhas 6 e 7, com nomes fictícios em cinza).</t>
  </si>
  <si>
    <t>2. Preencha só as colunas com texto azul e fundo amarelo claro: nome, cargo, data da posse, certificadora, certificado, data de emissão, validade e dados da habilitação.</t>
  </si>
  <si>
    <t>3. As colunas em preto são fórmulas e se atualizam sozinhas: prazo para certificar, vencimento, dias para vencer, situação e alertas.</t>
  </si>
  <si>
    <t>4. Marque "Sim" em "CPA-20/CEA em transição?" quando o membro depende desses certificados: a planilha limita a validade para habilitação a 31/12/2026.</t>
  </si>
  <si>
    <t>5. Reabra a planilha a cada posse, renovação ou troca de certificado. Os dias para vencer usam a data de hoje (função HOJE).</t>
  </si>
  <si>
    <t>Parâmetros</t>
  </si>
  <si>
    <t>Parâmetro</t>
  </si>
  <si>
    <t>Valor</t>
  </si>
  <si>
    <t>Origem</t>
  </si>
  <si>
    <t>Primeiro alerta antes do vencimento (dias)</t>
  </si>
  <si>
    <t>Sugestão da Tauer; pode ser alterada.</t>
  </si>
  <si>
    <t>Segundo alerta antes do vencimento (dias)</t>
  </si>
  <si>
    <t>Fim da validade de CPA-20 e CEA para habilitação</t>
  </si>
  <si>
    <t>Portaria Previc/Dilic 1.214/2025, art. 1º, parágrafo único.</t>
  </si>
  <si>
    <t>Antecedência mínima do envio da habilitação (dias antes da posse)</t>
  </si>
  <si>
    <t>Resolução Previc 23/2023, art. 22. Conferir o texto vigente.</t>
  </si>
  <si>
    <t>Prazo para certificação após a posse (meses)</t>
  </si>
  <si>
    <t>Resolução CNPC 39/2021, art. 5º, § 1º. Vale para conselheiros, diretoria-executiva e comitês; AETQ e responsáveis pela aplicação devem estar certificados antes da posse.</t>
  </si>
  <si>
    <t>Validade máxima do certificado (anos)</t>
  </si>
  <si>
    <t>Resolução CNPC 39/2021, art. 6º, § 2º. Use na coluna Validade o prazo da certificadora quando for menor.</t>
  </si>
  <si>
    <t>Legenda da situação</t>
  </si>
  <si>
    <t>Em dia</t>
  </si>
  <si>
    <t>Vencimento além do primeiro alerta.</t>
  </si>
  <si>
    <t>Vence em até 180 dias</t>
  </si>
  <si>
    <t>Dentro do primeiro alerta: planejar renovação.</t>
  </si>
  <si>
    <t>Vence em até 90 dias</t>
  </si>
  <si>
    <t>Dentro do segundo alerta: agir agora.</t>
  </si>
  <si>
    <t>Vencido</t>
  </si>
  <si>
    <t>Certificado sem validade para habilitação.</t>
  </si>
  <si>
    <t>Sem certificado</t>
  </si>
  <si>
    <t>Nenhum certificado informado; confira o prazo-limite.</t>
  </si>
  <si>
    <t>Sem certificado e prazo vencido</t>
  </si>
  <si>
    <t>Prazo para certificar já passou.</t>
  </si>
  <si>
    <t>Esta planilha é uma ferramenta de acompanhamento e não substitui a leitura das normas nem a orientação técnica. Confirme o texto vigente nas fontes oficiais (Previc, CNPC).</t>
  </si>
  <si>
    <t>Controle de certificação e habilitação</t>
  </si>
  <si>
    <t>Preencha as colunas com texto azul e fundo amarelo claro; as demais são calculadas. As linhas 6 e 7 são exemplos fictícios: apague-as antes de usar.</t>
  </si>
  <si>
    <t>Nº</t>
  </si>
  <si>
    <t>Nome</t>
  </si>
  <si>
    <t>Data da posse</t>
  </si>
  <si>
    <t>Prazo-limite para certificar</t>
  </si>
  <si>
    <t>Certificado</t>
  </si>
  <si>
    <t>CPA-20/CEA em transição?</t>
  </si>
  <si>
    <t>Data de emissão</t>
  </si>
  <si>
    <t>Validade (anos)</t>
  </si>
  <si>
    <t>Vencimento do certificado</t>
  </si>
  <si>
    <t>Validade para habilitação</t>
  </si>
  <si>
    <t>Dias para vencer</t>
  </si>
  <si>
    <t>Situação da certificação</t>
  </si>
  <si>
    <t>Habilitação na Previc</t>
  </si>
  <si>
    <t>Data de envio da habilitação</t>
  </si>
  <si>
    <t>Enviar até</t>
  </si>
  <si>
    <t>Alerta da habilitação</t>
  </si>
  <si>
    <t>Observações</t>
  </si>
  <si>
    <t>Maria Exemplo (apague)</t>
  </si>
  <si>
    <t>Linha de exemplo.</t>
  </si>
  <si>
    <t>João Exemplo (apague)</t>
  </si>
  <si>
    <t>CPA-20</t>
  </si>
  <si>
    <t>Linha de exemplo: CPA-20 limitado a 31/12/2026.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</si>
</sst>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;\-#.##0;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4"/>
      <color rgb="FF1C3F4C"/>
      <name val="Arial"/>
      <family val="2"/>
    </font>
    <font>
      <sz val="10"/>
      <color rgb="FF55696F"/>
      <name val="Arial"/>
      <family val="2"/>
    </font>
    <font>
      <sz val="10"/>
      <color rgb="FFA63A1E"/>
      <name val="Arial"/>
      <family val="2"/>
    </font>
    <font>
      <b/>
      <sz val="16"/>
      <color rgb="FF1C3F4C"/>
      <name val="Arial"/>
      <family val="2"/>
    </font>
    <font>
      <b/>
      <sz val="12"/>
      <color rgb="FF1C3F4C"/>
      <name val="Arial"/>
      <family val="2"/>
    </font>
    <font>
      <sz val="10"/>
      <color rgb="FF0000FF"/>
      <name val="Arial"/>
      <family val="2"/>
    </font>
    <font>
      <b/>
      <sz val="10"/>
      <color rgb="FF0D5C58"/>
      <name val="Arial"/>
      <family val="2"/>
    </font>
    <font>
      <b/>
      <sz val="10"/>
      <color rgb="FF1C3F4C"/>
      <name val="Arial"/>
      <family val="2"/>
    </font>
    <font>
      <b/>
      <sz val="10"/>
      <color rgb="FFA63A1E"/>
      <name val="Arial"/>
      <family val="2"/>
    </font>
    <font>
      <sz val="9"/>
      <color rgb="FF55696F"/>
      <name val="Arial"/>
      <family val="2"/>
    </font>
    <font>
      <i/>
      <sz val="10"/>
      <color rgb="FF0000FF"/>
      <name val="Arial"/>
      <family val="2"/>
    </font>
    <font>
      <i/>
      <sz val="10"/>
      <color theme="1"/>
      <name val="Arial"/>
      <family val="2"/>
    </font>
    <font>
      <b/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1C3F4C"/>
        <bgColor indexed="64"/>
      </patternFill>
    </fill>
    <fill>
      <patternFill patternType="solid">
        <fgColor rgb="FFFDEAE4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D8EFED"/>
        <bgColor indexed="64"/>
      </patternFill>
    </fill>
    <fill>
      <patternFill patternType="solid">
        <fgColor rgb="FFE6EEF0"/>
        <bgColor indexed="64"/>
      </patternFill>
    </fill>
    <fill>
      <patternFill patternType="solid">
        <fgColor rgb="FFB6431F"/>
        <bgColor indexed="64"/>
      </patternFill>
    </fill>
  </fills>
  <borders count="2">
    <border>
      <left/>
      <right/>
      <top/>
      <bottom/>
      <diagonal/>
    </border>
    <border>
      <left style="thin">
        <color rgb="FFDDE5E7"/>
      </left>
      <right style="thin">
        <color rgb="FFDDE5E7"/>
      </right>
      <top style="thin">
        <color rgb="FFDDE5E7"/>
      </top>
      <bottom style="thin">
        <color rgb="FFDDE5E7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2" borderId="1" xfId="0" applyFont="1" applyFill="1" applyBorder="1"/>
    <xf numFmtId="0" fontId="1" fillId="0" borderId="1" xfId="0" applyFont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4" borderId="1" xfId="0" applyFont="1" applyFill="1" applyBorder="1" applyAlignment="1">
      <alignment horizontal="center" vertical="top"/>
    </xf>
    <xf numFmtId="14" fontId="8" fillId="4" borderId="1" xfId="0" applyNumberFormat="1" applyFont="1" applyFill="1" applyBorder="1" applyAlignment="1">
      <alignment horizontal="center" vertical="top"/>
    </xf>
    <xf numFmtId="0" fontId="9" fillId="5" borderId="0" xfId="0" applyFont="1" applyFill="1"/>
    <xf numFmtId="0" fontId="10" fillId="6" borderId="0" xfId="0" applyFont="1" applyFill="1"/>
    <xf numFmtId="0" fontId="11" fillId="3" borderId="0" xfId="0" applyFont="1" applyFill="1"/>
    <xf numFmtId="0" fontId="2" fillId="7" borderId="0" xfId="0" applyFont="1" applyFill="1"/>
    <xf numFmtId="0" fontId="12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14" fontId="13" fillId="4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color rgb="FFFFFFFF"/>
      </font>
      <fill>
        <patternFill>
          <bgColor rgb="FFB6431F"/>
        </patternFill>
      </fill>
    </dxf>
    <dxf>
      <font>
        <b/>
        <i val="0"/>
        <color rgb="FFA63A1E"/>
      </font>
      <fill>
        <patternFill>
          <bgColor rgb="FFFDEAE4"/>
        </patternFill>
      </fill>
    </dxf>
    <dxf>
      <font>
        <b/>
        <i val="0"/>
        <color rgb="FFA63A1E"/>
      </font>
      <fill>
        <patternFill>
          <bgColor rgb="FFFDEAE4"/>
        </patternFill>
      </fill>
    </dxf>
    <dxf>
      <font>
        <b/>
        <i val="0"/>
        <color rgb="FF1C3F4C"/>
      </font>
      <fill>
        <patternFill>
          <bgColor rgb="FFE6EEF0"/>
        </patternFill>
      </fill>
    </dxf>
    <dxf>
      <font>
        <b/>
        <i val="0"/>
        <color rgb="FF0D5C58"/>
      </font>
      <fill>
        <patternFill>
          <bgColor rgb="FFD8EFED"/>
        </patternFill>
      </fill>
    </dxf>
    <dxf>
      <font>
        <b/>
        <i val="0"/>
        <color rgb="FFFFFFFF"/>
      </font>
      <fill>
        <patternFill>
          <bgColor rgb="FFB6431F"/>
        </patternFill>
      </fill>
    </dxf>
    <dxf>
      <font>
        <b/>
        <i val="0"/>
        <color rgb="FFA63A1E"/>
      </font>
      <fill>
        <patternFill>
          <bgColor rgb="FFFDEAE4"/>
        </patternFill>
      </fill>
    </dxf>
    <dxf>
      <font>
        <b/>
        <i val="0"/>
        <color rgb="FFFFFFFF"/>
      </font>
      <fill>
        <patternFill>
          <bgColor rgb="FFB6431F"/>
        </patternFill>
      </fill>
    </dxf>
    <dxf>
      <font>
        <b/>
        <i val="0"/>
        <color rgb="FFA63A1E"/>
      </font>
      <fill>
        <patternFill>
          <bgColor rgb="FFFDEAE4"/>
        </patternFill>
      </fill>
    </dxf>
    <dxf>
      <font>
        <b/>
        <i val="0"/>
        <color rgb="FF1C3F4C"/>
      </font>
      <fill>
        <patternFill>
          <bgColor rgb="FFE6EEF0"/>
        </patternFill>
      </fill>
    </dxf>
    <dxf>
      <font>
        <b/>
        <i val="0"/>
        <color rgb="FF0D5C58"/>
      </font>
      <fill>
        <patternFill>
          <bgColor rgb="FFD8EF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2B5F-A5BE-4BF5-9DC2-2ECBAE2EEA42}">
  <dimension ref="A1:C28"/>
  <sheetViews>
    <sheetView showGridLines="0" tabSelected="1" workbookViewId="0"/>
  </sheetViews>
  <sheetFormatPr defaultRowHeight="12.75" x14ac:dyDescent="0.2"/>
  <cols>
    <col min="1" max="1" width="58.7109375" style="1" customWidth="1"/>
    <col min="2" max="2" width="16.7109375" style="1" customWidth="1"/>
    <col min="3" max="3" width="70.7109375" style="1" customWidth="1"/>
    <col min="4" max="16384" width="9.140625" style="1"/>
  </cols>
  <sheetData>
    <row r="1" spans="1:3" ht="20.25" x14ac:dyDescent="0.3">
      <c r="A1" s="10" t="s">
        <v>42</v>
      </c>
    </row>
    <row r="2" spans="1:3" x14ac:dyDescent="0.2">
      <c r="A2" s="11" t="s">
        <v>43</v>
      </c>
    </row>
    <row r="4" spans="1:3" ht="15.75" x14ac:dyDescent="0.25">
      <c r="A4" s="12" t="s">
        <v>44</v>
      </c>
    </row>
    <row r="5" spans="1:3" ht="27.95" customHeight="1" x14ac:dyDescent="0.2">
      <c r="A5" s="5" t="s">
        <v>45</v>
      </c>
      <c r="B5" s="5"/>
      <c r="C5" s="5"/>
    </row>
    <row r="6" spans="1:3" ht="27.95" customHeight="1" x14ac:dyDescent="0.2">
      <c r="A6" s="5" t="s">
        <v>46</v>
      </c>
      <c r="B6" s="5"/>
      <c r="C6" s="5"/>
    </row>
    <row r="7" spans="1:3" ht="27.95" customHeight="1" x14ac:dyDescent="0.2">
      <c r="A7" s="5" t="s">
        <v>47</v>
      </c>
      <c r="B7" s="5"/>
      <c r="C7" s="5"/>
    </row>
    <row r="8" spans="1:3" ht="27.95" customHeight="1" x14ac:dyDescent="0.2">
      <c r="A8" s="5" t="s">
        <v>48</v>
      </c>
      <c r="B8" s="5"/>
      <c r="C8" s="5"/>
    </row>
    <row r="9" spans="1:3" ht="27.95" customHeight="1" x14ac:dyDescent="0.2">
      <c r="A9" s="5" t="s">
        <v>49</v>
      </c>
      <c r="B9" s="5"/>
      <c r="C9" s="5"/>
    </row>
    <row r="11" spans="1:3" ht="15.75" x14ac:dyDescent="0.25">
      <c r="A11" s="12" t="s">
        <v>50</v>
      </c>
    </row>
    <row r="12" spans="1:3" x14ac:dyDescent="0.2">
      <c r="A12" s="7" t="s">
        <v>51</v>
      </c>
      <c r="B12" s="7" t="s">
        <v>52</v>
      </c>
      <c r="C12" s="7" t="s">
        <v>53</v>
      </c>
    </row>
    <row r="13" spans="1:3" x14ac:dyDescent="0.2">
      <c r="A13" s="8" t="s">
        <v>54</v>
      </c>
      <c r="B13" s="13">
        <v>180</v>
      </c>
      <c r="C13" s="8" t="s">
        <v>55</v>
      </c>
    </row>
    <row r="14" spans="1:3" x14ac:dyDescent="0.2">
      <c r="A14" s="8" t="s">
        <v>56</v>
      </c>
      <c r="B14" s="13">
        <v>90</v>
      </c>
      <c r="C14" s="8" t="s">
        <v>55</v>
      </c>
    </row>
    <row r="15" spans="1:3" x14ac:dyDescent="0.2">
      <c r="A15" s="8" t="s">
        <v>57</v>
      </c>
      <c r="B15" s="14">
        <f>DATE(2026,12,31)</f>
        <v>46387</v>
      </c>
      <c r="C15" s="8" t="s">
        <v>58</v>
      </c>
    </row>
    <row r="16" spans="1:3" x14ac:dyDescent="0.2">
      <c r="A16" s="8" t="s">
        <v>59</v>
      </c>
      <c r="B16" s="13">
        <v>30</v>
      </c>
      <c r="C16" s="8" t="s">
        <v>60</v>
      </c>
    </row>
    <row r="17" spans="1:3" ht="39.950000000000003" customHeight="1" x14ac:dyDescent="0.2">
      <c r="A17" s="8" t="s">
        <v>61</v>
      </c>
      <c r="B17" s="13">
        <v>12</v>
      </c>
      <c r="C17" s="8" t="s">
        <v>62</v>
      </c>
    </row>
    <row r="18" spans="1:3" ht="27.95" customHeight="1" x14ac:dyDescent="0.2">
      <c r="A18" s="8" t="s">
        <v>63</v>
      </c>
      <c r="B18" s="13">
        <v>4</v>
      </c>
      <c r="C18" s="8" t="s">
        <v>64</v>
      </c>
    </row>
    <row r="20" spans="1:3" ht="15.75" x14ac:dyDescent="0.25">
      <c r="A20" s="12" t="s">
        <v>65</v>
      </c>
    </row>
    <row r="21" spans="1:3" x14ac:dyDescent="0.2">
      <c r="A21" s="15" t="s">
        <v>66</v>
      </c>
      <c r="C21" s="1" t="s">
        <v>67</v>
      </c>
    </row>
    <row r="22" spans="1:3" x14ac:dyDescent="0.2">
      <c r="A22" s="16" t="s">
        <v>68</v>
      </c>
      <c r="C22" s="1" t="s">
        <v>69</v>
      </c>
    </row>
    <row r="23" spans="1:3" x14ac:dyDescent="0.2">
      <c r="A23" s="17" t="s">
        <v>70</v>
      </c>
      <c r="C23" s="1" t="s">
        <v>71</v>
      </c>
    </row>
    <row r="24" spans="1:3" x14ac:dyDescent="0.2">
      <c r="A24" s="18" t="s">
        <v>72</v>
      </c>
      <c r="C24" s="1" t="s">
        <v>73</v>
      </c>
    </row>
    <row r="25" spans="1:3" x14ac:dyDescent="0.2">
      <c r="A25" s="17" t="s">
        <v>74</v>
      </c>
      <c r="C25" s="1" t="s">
        <v>75</v>
      </c>
    </row>
    <row r="26" spans="1:3" x14ac:dyDescent="0.2">
      <c r="A26" s="18" t="s">
        <v>76</v>
      </c>
      <c r="C26" s="1" t="s">
        <v>77</v>
      </c>
    </row>
    <row r="28" spans="1:3" ht="30" customHeight="1" x14ac:dyDescent="0.2">
      <c r="A28" s="19" t="s">
        <v>78</v>
      </c>
      <c r="B28" s="4"/>
      <c r="C28" s="4"/>
    </row>
  </sheetData>
  <mergeCells count="6">
    <mergeCell ref="A5:C5"/>
    <mergeCell ref="A6:C6"/>
    <mergeCell ref="A7:C7"/>
    <mergeCell ref="A8:C8"/>
    <mergeCell ref="A9:C9"/>
    <mergeCell ref="A28:C2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B3EB-5816-4599-9480-65064D3B9882}">
  <sheetPr>
    <pageSetUpPr fitToPage="1"/>
  </sheetPr>
  <dimension ref="A1:S4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.7109375" style="1" customWidth="1"/>
    <col min="2" max="2" width="28.7109375" style="1" customWidth="1"/>
    <col min="3" max="3" width="30.7109375" style="1" customWidth="1"/>
    <col min="4" max="4" width="13.7109375" style="1" customWidth="1"/>
    <col min="5" max="5" width="15.7109375" style="1" customWidth="1"/>
    <col min="6" max="6" width="17.7109375" style="1" customWidth="1"/>
    <col min="7" max="7" width="30.7109375" style="1" customWidth="1"/>
    <col min="8" max="9" width="13.7109375" style="1" customWidth="1"/>
    <col min="10" max="10" width="10.7109375" style="1" customWidth="1"/>
    <col min="11" max="12" width="15.7109375" style="1" customWidth="1"/>
    <col min="13" max="13" width="11.7109375" style="1" customWidth="1"/>
    <col min="14" max="14" width="28.7109375" style="1" customWidth="1"/>
    <col min="15" max="15" width="17.7109375" style="1" customWidth="1"/>
    <col min="16" max="16" width="15.7109375" style="1" customWidth="1"/>
    <col min="17" max="17" width="13.7109375" style="1" customWidth="1"/>
    <col min="18" max="18" width="30.7109375" style="1" customWidth="1"/>
    <col min="19" max="19" width="34.7109375" style="1" customWidth="1"/>
    <col min="20" max="16384" width="9.140625" style="1"/>
  </cols>
  <sheetData>
    <row r="1" spans="1:19" ht="20.25" x14ac:dyDescent="0.3">
      <c r="A1" s="10" t="s">
        <v>79</v>
      </c>
    </row>
    <row r="2" spans="1:19" x14ac:dyDescent="0.2">
      <c r="A2" s="11" t="s">
        <v>80</v>
      </c>
    </row>
    <row r="5" spans="1:19" ht="42" customHeight="1" x14ac:dyDescent="0.2">
      <c r="A5" s="20" t="s">
        <v>81</v>
      </c>
      <c r="B5" s="20" t="s">
        <v>82</v>
      </c>
      <c r="C5" s="20" t="s">
        <v>0</v>
      </c>
      <c r="D5" s="20" t="s">
        <v>83</v>
      </c>
      <c r="E5" s="20" t="s">
        <v>84</v>
      </c>
      <c r="F5" s="20" t="s">
        <v>16</v>
      </c>
      <c r="G5" s="20" t="s">
        <v>85</v>
      </c>
      <c r="H5" s="20" t="s">
        <v>86</v>
      </c>
      <c r="I5" s="20" t="s">
        <v>87</v>
      </c>
      <c r="J5" s="20" t="s">
        <v>88</v>
      </c>
      <c r="K5" s="20" t="s">
        <v>89</v>
      </c>
      <c r="L5" s="20" t="s">
        <v>90</v>
      </c>
      <c r="M5" s="20" t="s">
        <v>91</v>
      </c>
      <c r="N5" s="20" t="s">
        <v>92</v>
      </c>
      <c r="O5" s="20" t="s">
        <v>93</v>
      </c>
      <c r="P5" s="20" t="s">
        <v>94</v>
      </c>
      <c r="Q5" s="20" t="s">
        <v>95</v>
      </c>
      <c r="R5" s="20" t="s">
        <v>96</v>
      </c>
      <c r="S5" s="20" t="s">
        <v>97</v>
      </c>
    </row>
    <row r="6" spans="1:19" ht="25.5" x14ac:dyDescent="0.2">
      <c r="A6" s="28">
        <v>1</v>
      </c>
      <c r="B6" s="29" t="s">
        <v>98</v>
      </c>
      <c r="C6" s="29" t="s">
        <v>3</v>
      </c>
      <c r="D6" s="30">
        <v>45726</v>
      </c>
      <c r="E6" s="31">
        <f>IF(OR(D6="",C6=""),"",IF(OR(C6="AETQ",C6="Responsável pela aplicação dos recursos"),D6,EDATE(D6,PrazoCertMeses)))</f>
        <v>46091</v>
      </c>
      <c r="F6" s="29" t="s">
        <v>31</v>
      </c>
      <c r="G6" s="29" t="s">
        <v>32</v>
      </c>
      <c r="H6" s="32" t="s">
        <v>10</v>
      </c>
      <c r="I6" s="30">
        <v>45915</v>
      </c>
      <c r="J6" s="32">
        <v>4</v>
      </c>
      <c r="K6" s="31">
        <f>IF(I6="","",EDATE(I6,12*MIN(IF(J6="",ValidadeMax,J6),ValidadeMax)))</f>
        <v>47376</v>
      </c>
      <c r="L6" s="31">
        <f>IF(K6="","",IF(H6="Sim",MIN(K6,FimCPA20CEA),K6))</f>
        <v>47376</v>
      </c>
      <c r="M6" s="33">
        <f ca="1">IF(L6="","",L6-TODAY())</f>
        <v>1065</v>
      </c>
      <c r="N6" s="35" t="str">
        <f ca="1">IF(B6="","",IF(L6="",IF(AND(E6&lt;&gt;"",E6&lt;TODAY()),"Sem certificado e prazo vencido","Sem certificado"),IF(M6&lt;0,"Vencido",IF(M6&lt;=Alerta2,"Vence em até 90 dias",IF(M6&lt;=Alerta1,"Vence em até 180 dias","Em dia")))))</f>
        <v>Em dia</v>
      </c>
      <c r="O6" s="32" t="s">
        <v>13</v>
      </c>
      <c r="P6" s="30">
        <v>45677</v>
      </c>
      <c r="Q6" s="31">
        <f>IF(D6="","",D6-AntecedenciaHab)</f>
        <v>45696</v>
      </c>
      <c r="R6" s="35" t="str">
        <f ca="1">IF(OR(B6="",D6=""),"",IF(AND(D6&lt;=TODAY(),O6&lt;&gt;"Concluída"),"Posse sem habilitação concluída",IF(O6="Concluída","Concluída",IF(AND(P6&lt;&gt;"",P6&gt;Q6),"Envio fora do prazo",IF(AND(P6="",TODAY()&gt;Q6),"Prazo de envio vencido","No prazo")))))</f>
        <v>Concluída</v>
      </c>
      <c r="S6" s="34" t="s">
        <v>99</v>
      </c>
    </row>
    <row r="7" spans="1:19" ht="89.25" x14ac:dyDescent="0.2">
      <c r="A7" s="28">
        <v>2</v>
      </c>
      <c r="B7" s="29" t="s">
        <v>100</v>
      </c>
      <c r="C7" s="29" t="s">
        <v>4</v>
      </c>
      <c r="D7" s="30">
        <v>45446</v>
      </c>
      <c r="E7" s="31">
        <f>IF(OR(D7="",C7=""),"",IF(OR(C7="AETQ",C7="Responsável pela aplicação dos recursos"),D7,EDATE(D7,PrazoCertMeses)))</f>
        <v>45811</v>
      </c>
      <c r="F7" s="29" t="s">
        <v>19</v>
      </c>
      <c r="G7" s="29" t="s">
        <v>101</v>
      </c>
      <c r="H7" s="32" t="s">
        <v>9</v>
      </c>
      <c r="I7" s="30">
        <v>45056</v>
      </c>
      <c r="J7" s="32">
        <v>4</v>
      </c>
      <c r="K7" s="31">
        <f>IF(I7="","",EDATE(I7,12*MIN(IF(J7="",ValidadeMax,J7),ValidadeMax)))</f>
        <v>46517</v>
      </c>
      <c r="L7" s="31">
        <f>IF(K7="","",IF(H7="Sim",MIN(K7,FimCPA20CEA),K7))</f>
        <v>46387</v>
      </c>
      <c r="M7" s="33">
        <f ca="1">IF(L7="","",L7-TODAY())</f>
        <v>76</v>
      </c>
      <c r="N7" s="35" t="str">
        <f ca="1">IF(B7="","",IF(L7="",IF(AND(E7&lt;&gt;"",E7&lt;TODAY()),"Sem certificado e prazo vencido","Sem certificado"),IF(M7&lt;0,"Vencido",IF(M7&lt;=Alerta2,"Vence em até 90 dias",IF(M7&lt;=Alerta1,"Vence em até 180 dias","Em dia")))))</f>
        <v>Vence em até 90 dias</v>
      </c>
      <c r="O7" s="32" t="s">
        <v>13</v>
      </c>
      <c r="P7" s="30">
        <v>45397</v>
      </c>
      <c r="Q7" s="31">
        <f>IF(D7="","",D7-AntecedenciaHab)</f>
        <v>45416</v>
      </c>
      <c r="R7" s="35" t="str">
        <f ca="1">IF(OR(B7="",D7=""),"",IF(AND(D7&lt;=TODAY(),O7&lt;&gt;"Concluída"),"Posse sem habilitação concluída",IF(O7="Concluída","Concluída",IF(AND(P7&lt;&gt;"",P7&gt;Q7),"Envio fora do prazo",IF(AND(P7="",TODAY()&gt;Q7),"Prazo de envio vencido","No prazo")))))</f>
        <v>Concluída</v>
      </c>
      <c r="S7" s="34" t="s">
        <v>102</v>
      </c>
    </row>
    <row r="8" spans="1:19" x14ac:dyDescent="0.2">
      <c r="A8" s="28">
        <v>3</v>
      </c>
      <c r="B8" s="22"/>
      <c r="C8" s="22"/>
      <c r="D8" s="23"/>
      <c r="E8" s="24" t="str">
        <f>IF(OR(D8="",C8=""),"",IF(OR(C8="AETQ",C8="Responsável pela aplicação dos recursos"),D8,EDATE(D8,PrazoCertMeses)))</f>
        <v/>
      </c>
      <c r="F8" s="22"/>
      <c r="G8" s="22"/>
      <c r="H8" s="25"/>
      <c r="I8" s="23"/>
      <c r="J8" s="25"/>
      <c r="K8" s="24" t="str">
        <f>IF(I8="","",EDATE(I8,12*MIN(IF(J8="",ValidadeMax,J8),ValidadeMax)))</f>
        <v/>
      </c>
      <c r="L8" s="24" t="str">
        <f>IF(K8="","",IF(H8="Sim",MIN(K8,FimCPA20CEA),K8))</f>
        <v/>
      </c>
      <c r="M8" s="26" t="str">
        <f ca="1">IF(L8="","",L8-TODAY())</f>
        <v/>
      </c>
      <c r="N8" s="21" t="str">
        <f ca="1">IF(B8="","",IF(L8="",IF(AND(E8&lt;&gt;"",E8&lt;TODAY()),"Sem certificado e prazo vencido","Sem certificado"),IF(M8&lt;0,"Vencido",IF(M8&lt;=Alerta2,"Vence em até 90 dias",IF(M8&lt;=Alerta1,"Vence em até 180 dias","Em dia")))))</f>
        <v/>
      </c>
      <c r="O8" s="25"/>
      <c r="P8" s="23"/>
      <c r="Q8" s="24" t="str">
        <f>IF(D8="","",D8-AntecedenciaHab)</f>
        <v/>
      </c>
      <c r="R8" s="21" t="str">
        <f ca="1">IF(OR(B8="",D8=""),"",IF(AND(D8&lt;=TODAY(),O8&lt;&gt;"Concluída"),"Posse sem habilitação concluída",IF(O8="Concluída","Concluída",IF(AND(P8&lt;&gt;"",P8&gt;Q8),"Envio fora do prazo",IF(AND(P8="",TODAY()&gt;Q8),"Prazo de envio vencido","No prazo")))))</f>
        <v/>
      </c>
      <c r="S8" s="27"/>
    </row>
    <row r="9" spans="1:19" x14ac:dyDescent="0.2">
      <c r="A9" s="28">
        <v>4</v>
      </c>
      <c r="B9" s="22"/>
      <c r="C9" s="22"/>
      <c r="D9" s="23"/>
      <c r="E9" s="24" t="str">
        <f>IF(OR(D9="",C9=""),"",IF(OR(C9="AETQ",C9="Responsável pela aplicação dos recursos"),D9,EDATE(D9,PrazoCertMeses)))</f>
        <v/>
      </c>
      <c r="F9" s="22"/>
      <c r="G9" s="22"/>
      <c r="H9" s="25"/>
      <c r="I9" s="23"/>
      <c r="J9" s="25"/>
      <c r="K9" s="24" t="str">
        <f>IF(I9="","",EDATE(I9,12*MIN(IF(J9="",ValidadeMax,J9),ValidadeMax)))</f>
        <v/>
      </c>
      <c r="L9" s="24" t="str">
        <f>IF(K9="","",IF(H9="Sim",MIN(K9,FimCPA20CEA),K9))</f>
        <v/>
      </c>
      <c r="M9" s="26" t="str">
        <f ca="1">IF(L9="","",L9-TODAY())</f>
        <v/>
      </c>
      <c r="N9" s="21" t="str">
        <f ca="1">IF(B9="","",IF(L9="",IF(AND(E9&lt;&gt;"",E9&lt;TODAY()),"Sem certificado e prazo vencido","Sem certificado"),IF(M9&lt;0,"Vencido",IF(M9&lt;=Alerta2,"Vence em até 90 dias",IF(M9&lt;=Alerta1,"Vence em até 180 dias","Em dia")))))</f>
        <v/>
      </c>
      <c r="O9" s="25"/>
      <c r="P9" s="23"/>
      <c r="Q9" s="24" t="str">
        <f>IF(D9="","",D9-AntecedenciaHab)</f>
        <v/>
      </c>
      <c r="R9" s="21" t="str">
        <f ca="1">IF(OR(B9="",D9=""),"",IF(AND(D9&lt;=TODAY(),O9&lt;&gt;"Concluída"),"Posse sem habilitação concluída",IF(O9="Concluída","Concluída",IF(AND(P9&lt;&gt;"",P9&gt;Q9),"Envio fora do prazo",IF(AND(P9="",TODAY()&gt;Q9),"Prazo de envio vencido","No prazo")))))</f>
        <v/>
      </c>
      <c r="S9" s="27"/>
    </row>
    <row r="10" spans="1:19" x14ac:dyDescent="0.2">
      <c r="A10" s="28">
        <v>5</v>
      </c>
      <c r="B10" s="22"/>
      <c r="C10" s="22"/>
      <c r="D10" s="23"/>
      <c r="E10" s="24" t="str">
        <f>IF(OR(D10="",C10=""),"",IF(OR(C10="AETQ",C10="Responsável pela aplicação dos recursos"),D10,EDATE(D10,PrazoCertMeses)))</f>
        <v/>
      </c>
      <c r="F10" s="22"/>
      <c r="G10" s="22"/>
      <c r="H10" s="25"/>
      <c r="I10" s="23"/>
      <c r="J10" s="25"/>
      <c r="K10" s="24" t="str">
        <f>IF(I10="","",EDATE(I10,12*MIN(IF(J10="",ValidadeMax,J10),ValidadeMax)))</f>
        <v/>
      </c>
      <c r="L10" s="24" t="str">
        <f>IF(K10="","",IF(H10="Sim",MIN(K10,FimCPA20CEA),K10))</f>
        <v/>
      </c>
      <c r="M10" s="26" t="str">
        <f ca="1">IF(L10="","",L10-TODAY())</f>
        <v/>
      </c>
      <c r="N10" s="21" t="str">
        <f ca="1">IF(B10="","",IF(L10="",IF(AND(E10&lt;&gt;"",E10&lt;TODAY()),"Sem certificado e prazo vencido","Sem certificado"),IF(M10&lt;0,"Vencido",IF(M10&lt;=Alerta2,"Vence em até 90 dias",IF(M10&lt;=Alerta1,"Vence em até 180 dias","Em dia")))))</f>
        <v/>
      </c>
      <c r="O10" s="25"/>
      <c r="P10" s="23"/>
      <c r="Q10" s="24" t="str">
        <f>IF(D10="","",D10-AntecedenciaHab)</f>
        <v/>
      </c>
      <c r="R10" s="21" t="str">
        <f ca="1">IF(OR(B10="",D10=""),"",IF(AND(D10&lt;=TODAY(),O10&lt;&gt;"Concluída"),"Posse sem habilitação concluída",IF(O10="Concluída","Concluída",IF(AND(P10&lt;&gt;"",P10&gt;Q10),"Envio fora do prazo",IF(AND(P10="",TODAY()&gt;Q10),"Prazo de envio vencido","No prazo")))))</f>
        <v/>
      </c>
      <c r="S10" s="27"/>
    </row>
    <row r="11" spans="1:19" x14ac:dyDescent="0.2">
      <c r="A11" s="28">
        <v>6</v>
      </c>
      <c r="B11" s="22"/>
      <c r="C11" s="22"/>
      <c r="D11" s="23"/>
      <c r="E11" s="24" t="str">
        <f>IF(OR(D11="",C11=""),"",IF(OR(C11="AETQ",C11="Responsável pela aplicação dos recursos"),D11,EDATE(D11,PrazoCertMeses)))</f>
        <v/>
      </c>
      <c r="F11" s="22"/>
      <c r="G11" s="22"/>
      <c r="H11" s="25"/>
      <c r="I11" s="23"/>
      <c r="J11" s="25"/>
      <c r="K11" s="24" t="str">
        <f>IF(I11="","",EDATE(I11,12*MIN(IF(J11="",ValidadeMax,J11),ValidadeMax)))</f>
        <v/>
      </c>
      <c r="L11" s="24" t="str">
        <f>IF(K11="","",IF(H11="Sim",MIN(K11,FimCPA20CEA),K11))</f>
        <v/>
      </c>
      <c r="M11" s="26" t="str">
        <f ca="1">IF(L11="","",L11-TODAY())</f>
        <v/>
      </c>
      <c r="N11" s="21" t="str">
        <f ca="1">IF(B11="","",IF(L11="",IF(AND(E11&lt;&gt;"",E11&lt;TODAY()),"Sem certificado e prazo vencido","Sem certificado"),IF(M11&lt;0,"Vencido",IF(M11&lt;=Alerta2,"Vence em até 90 dias",IF(M11&lt;=Alerta1,"Vence em até 180 dias","Em dia")))))</f>
        <v/>
      </c>
      <c r="O11" s="25"/>
      <c r="P11" s="23"/>
      <c r="Q11" s="24" t="str">
        <f>IF(D11="","",D11-AntecedenciaHab)</f>
        <v/>
      </c>
      <c r="R11" s="21" t="str">
        <f ca="1">IF(OR(B11="",D11=""),"",IF(AND(D11&lt;=TODAY(),O11&lt;&gt;"Concluída"),"Posse sem habilitação concluída",IF(O11="Concluída","Concluída",IF(AND(P11&lt;&gt;"",P11&gt;Q11),"Envio fora do prazo",IF(AND(P11="",TODAY()&gt;Q11),"Prazo de envio vencido","No prazo")))))</f>
        <v/>
      </c>
      <c r="S11" s="27"/>
    </row>
    <row r="12" spans="1:19" x14ac:dyDescent="0.2">
      <c r="A12" s="28">
        <v>7</v>
      </c>
      <c r="B12" s="22"/>
      <c r="C12" s="22"/>
      <c r="D12" s="23"/>
      <c r="E12" s="24" t="str">
        <f>IF(OR(D12="",C12=""),"",IF(OR(C12="AETQ",C12="Responsável pela aplicação dos recursos"),D12,EDATE(D12,PrazoCertMeses)))</f>
        <v/>
      </c>
      <c r="F12" s="22"/>
      <c r="G12" s="22"/>
      <c r="H12" s="25"/>
      <c r="I12" s="23"/>
      <c r="J12" s="25"/>
      <c r="K12" s="24" t="str">
        <f>IF(I12="","",EDATE(I12,12*MIN(IF(J12="",ValidadeMax,J12),ValidadeMax)))</f>
        <v/>
      </c>
      <c r="L12" s="24" t="str">
        <f>IF(K12="","",IF(H12="Sim",MIN(K12,FimCPA20CEA),K12))</f>
        <v/>
      </c>
      <c r="M12" s="26" t="str">
        <f ca="1">IF(L12="","",L12-TODAY())</f>
        <v/>
      </c>
      <c r="N12" s="21" t="str">
        <f ca="1">IF(B12="","",IF(L12="",IF(AND(E12&lt;&gt;"",E12&lt;TODAY()),"Sem certificado e prazo vencido","Sem certificado"),IF(M12&lt;0,"Vencido",IF(M12&lt;=Alerta2,"Vence em até 90 dias",IF(M12&lt;=Alerta1,"Vence em até 180 dias","Em dia")))))</f>
        <v/>
      </c>
      <c r="O12" s="25"/>
      <c r="P12" s="23"/>
      <c r="Q12" s="24" t="str">
        <f>IF(D12="","",D12-AntecedenciaHab)</f>
        <v/>
      </c>
      <c r="R12" s="21" t="str">
        <f ca="1">IF(OR(B12="",D12=""),"",IF(AND(D12&lt;=TODAY(),O12&lt;&gt;"Concluída"),"Posse sem habilitação concluída",IF(O12="Concluída","Concluída",IF(AND(P12&lt;&gt;"",P12&gt;Q12),"Envio fora do prazo",IF(AND(P12="",TODAY()&gt;Q12),"Prazo de envio vencido","No prazo")))))</f>
        <v/>
      </c>
      <c r="S12" s="27"/>
    </row>
    <row r="13" spans="1:19" x14ac:dyDescent="0.2">
      <c r="A13" s="28">
        <v>8</v>
      </c>
      <c r="B13" s="22"/>
      <c r="C13" s="22"/>
      <c r="D13" s="23"/>
      <c r="E13" s="24" t="str">
        <f>IF(OR(D13="",C13=""),"",IF(OR(C13="AETQ",C13="Responsável pela aplicação dos recursos"),D13,EDATE(D13,PrazoCertMeses)))</f>
        <v/>
      </c>
      <c r="F13" s="22"/>
      <c r="G13" s="22"/>
      <c r="H13" s="25"/>
      <c r="I13" s="23"/>
      <c r="J13" s="25"/>
      <c r="K13" s="24" t="str">
        <f>IF(I13="","",EDATE(I13,12*MIN(IF(J13="",ValidadeMax,J13),ValidadeMax)))</f>
        <v/>
      </c>
      <c r="L13" s="24" t="str">
        <f>IF(K13="","",IF(H13="Sim",MIN(K13,FimCPA20CEA),K13))</f>
        <v/>
      </c>
      <c r="M13" s="26" t="str">
        <f ca="1">IF(L13="","",L13-TODAY())</f>
        <v/>
      </c>
      <c r="N13" s="21" t="str">
        <f ca="1">IF(B13="","",IF(L13="",IF(AND(E13&lt;&gt;"",E13&lt;TODAY()),"Sem certificado e prazo vencido","Sem certificado"),IF(M13&lt;0,"Vencido",IF(M13&lt;=Alerta2,"Vence em até 90 dias",IF(M13&lt;=Alerta1,"Vence em até 180 dias","Em dia")))))</f>
        <v/>
      </c>
      <c r="O13" s="25"/>
      <c r="P13" s="23"/>
      <c r="Q13" s="24" t="str">
        <f>IF(D13="","",D13-AntecedenciaHab)</f>
        <v/>
      </c>
      <c r="R13" s="21" t="str">
        <f ca="1">IF(OR(B13="",D13=""),"",IF(AND(D13&lt;=TODAY(),O13&lt;&gt;"Concluída"),"Posse sem habilitação concluída",IF(O13="Concluída","Concluída",IF(AND(P13&lt;&gt;"",P13&gt;Q13),"Envio fora do prazo",IF(AND(P13="",TODAY()&gt;Q13),"Prazo de envio vencido","No prazo")))))</f>
        <v/>
      </c>
      <c r="S13" s="27"/>
    </row>
    <row r="14" spans="1:19" x14ac:dyDescent="0.2">
      <c r="A14" s="28">
        <v>9</v>
      </c>
      <c r="B14" s="22"/>
      <c r="C14" s="22"/>
      <c r="D14" s="23"/>
      <c r="E14" s="24" t="str">
        <f>IF(OR(D14="",C14=""),"",IF(OR(C14="AETQ",C14="Responsável pela aplicação dos recursos"),D14,EDATE(D14,PrazoCertMeses)))</f>
        <v/>
      </c>
      <c r="F14" s="22"/>
      <c r="G14" s="22"/>
      <c r="H14" s="25"/>
      <c r="I14" s="23"/>
      <c r="J14" s="25"/>
      <c r="K14" s="24" t="str">
        <f>IF(I14="","",EDATE(I14,12*MIN(IF(J14="",ValidadeMax,J14),ValidadeMax)))</f>
        <v/>
      </c>
      <c r="L14" s="24" t="str">
        <f>IF(K14="","",IF(H14="Sim",MIN(K14,FimCPA20CEA),K14))</f>
        <v/>
      </c>
      <c r="M14" s="26" t="str">
        <f ca="1">IF(L14="","",L14-TODAY())</f>
        <v/>
      </c>
      <c r="N14" s="21" t="str">
        <f ca="1">IF(B14="","",IF(L14="",IF(AND(E14&lt;&gt;"",E14&lt;TODAY()),"Sem certificado e prazo vencido","Sem certificado"),IF(M14&lt;0,"Vencido",IF(M14&lt;=Alerta2,"Vence em até 90 dias",IF(M14&lt;=Alerta1,"Vence em até 180 dias","Em dia")))))</f>
        <v/>
      </c>
      <c r="O14" s="25"/>
      <c r="P14" s="23"/>
      <c r="Q14" s="24" t="str">
        <f>IF(D14="","",D14-AntecedenciaHab)</f>
        <v/>
      </c>
      <c r="R14" s="21" t="str">
        <f ca="1">IF(OR(B14="",D14=""),"",IF(AND(D14&lt;=TODAY(),O14&lt;&gt;"Concluída"),"Posse sem habilitação concluída",IF(O14="Concluída","Concluída",IF(AND(P14&lt;&gt;"",P14&gt;Q14),"Envio fora do prazo",IF(AND(P14="",TODAY()&gt;Q14),"Prazo de envio vencido","No prazo")))))</f>
        <v/>
      </c>
      <c r="S14" s="27"/>
    </row>
    <row r="15" spans="1:19" x14ac:dyDescent="0.2">
      <c r="A15" s="28">
        <v>10</v>
      </c>
      <c r="B15" s="22"/>
      <c r="C15" s="22"/>
      <c r="D15" s="23"/>
      <c r="E15" s="24" t="str">
        <f>IF(OR(D15="",C15=""),"",IF(OR(C15="AETQ",C15="Responsável pela aplicação dos recursos"),D15,EDATE(D15,PrazoCertMeses)))</f>
        <v/>
      </c>
      <c r="F15" s="22"/>
      <c r="G15" s="22"/>
      <c r="H15" s="25"/>
      <c r="I15" s="23"/>
      <c r="J15" s="25"/>
      <c r="K15" s="24" t="str">
        <f>IF(I15="","",EDATE(I15,12*MIN(IF(J15="",ValidadeMax,J15),ValidadeMax)))</f>
        <v/>
      </c>
      <c r="L15" s="24" t="str">
        <f>IF(K15="","",IF(H15="Sim",MIN(K15,FimCPA20CEA),K15))</f>
        <v/>
      </c>
      <c r="M15" s="26" t="str">
        <f ca="1">IF(L15="","",L15-TODAY())</f>
        <v/>
      </c>
      <c r="N15" s="21" t="str">
        <f ca="1">IF(B15="","",IF(L15="",IF(AND(E15&lt;&gt;"",E15&lt;TODAY()),"Sem certificado e prazo vencido","Sem certificado"),IF(M15&lt;0,"Vencido",IF(M15&lt;=Alerta2,"Vence em até 90 dias",IF(M15&lt;=Alerta1,"Vence em até 180 dias","Em dia")))))</f>
        <v/>
      </c>
      <c r="O15" s="25"/>
      <c r="P15" s="23"/>
      <c r="Q15" s="24" t="str">
        <f>IF(D15="","",D15-AntecedenciaHab)</f>
        <v/>
      </c>
      <c r="R15" s="21" t="str">
        <f ca="1">IF(OR(B15="",D15=""),"",IF(AND(D15&lt;=TODAY(),O15&lt;&gt;"Concluída"),"Posse sem habilitação concluída",IF(O15="Concluída","Concluída",IF(AND(P15&lt;&gt;"",P15&gt;Q15),"Envio fora do prazo",IF(AND(P15="",TODAY()&gt;Q15),"Prazo de envio vencido","No prazo")))))</f>
        <v/>
      </c>
      <c r="S15" s="27"/>
    </row>
    <row r="16" spans="1:19" x14ac:dyDescent="0.2">
      <c r="A16" s="28">
        <v>11</v>
      </c>
      <c r="B16" s="22"/>
      <c r="C16" s="22"/>
      <c r="D16" s="23"/>
      <c r="E16" s="24" t="str">
        <f>IF(OR(D16="",C16=""),"",IF(OR(C16="AETQ",C16="Responsável pela aplicação dos recursos"),D16,EDATE(D16,PrazoCertMeses)))</f>
        <v/>
      </c>
      <c r="F16" s="22"/>
      <c r="G16" s="22"/>
      <c r="H16" s="25"/>
      <c r="I16" s="23"/>
      <c r="J16" s="25"/>
      <c r="K16" s="24" t="str">
        <f>IF(I16="","",EDATE(I16,12*MIN(IF(J16="",ValidadeMax,J16),ValidadeMax)))</f>
        <v/>
      </c>
      <c r="L16" s="24" t="str">
        <f>IF(K16="","",IF(H16="Sim",MIN(K16,FimCPA20CEA),K16))</f>
        <v/>
      </c>
      <c r="M16" s="26" t="str">
        <f ca="1">IF(L16="","",L16-TODAY())</f>
        <v/>
      </c>
      <c r="N16" s="21" t="str">
        <f ca="1">IF(B16="","",IF(L16="",IF(AND(E16&lt;&gt;"",E16&lt;TODAY()),"Sem certificado e prazo vencido","Sem certificado"),IF(M16&lt;0,"Vencido",IF(M16&lt;=Alerta2,"Vence em até 90 dias",IF(M16&lt;=Alerta1,"Vence em até 180 dias","Em dia")))))</f>
        <v/>
      </c>
      <c r="O16" s="25"/>
      <c r="P16" s="23"/>
      <c r="Q16" s="24" t="str">
        <f>IF(D16="","",D16-AntecedenciaHab)</f>
        <v/>
      </c>
      <c r="R16" s="21" t="str">
        <f ca="1">IF(OR(B16="",D16=""),"",IF(AND(D16&lt;=TODAY(),O16&lt;&gt;"Concluída"),"Posse sem habilitação concluída",IF(O16="Concluída","Concluída",IF(AND(P16&lt;&gt;"",P16&gt;Q16),"Envio fora do prazo",IF(AND(P16="",TODAY()&gt;Q16),"Prazo de envio vencido","No prazo")))))</f>
        <v/>
      </c>
      <c r="S16" s="27"/>
    </row>
    <row r="17" spans="1:19" x14ac:dyDescent="0.2">
      <c r="A17" s="28">
        <v>12</v>
      </c>
      <c r="B17" s="22"/>
      <c r="C17" s="22"/>
      <c r="D17" s="23"/>
      <c r="E17" s="24" t="str">
        <f>IF(OR(D17="",C17=""),"",IF(OR(C17="AETQ",C17="Responsável pela aplicação dos recursos"),D17,EDATE(D17,PrazoCertMeses)))</f>
        <v/>
      </c>
      <c r="F17" s="22"/>
      <c r="G17" s="22"/>
      <c r="H17" s="25"/>
      <c r="I17" s="23"/>
      <c r="J17" s="25"/>
      <c r="K17" s="24" t="str">
        <f>IF(I17="","",EDATE(I17,12*MIN(IF(J17="",ValidadeMax,J17),ValidadeMax)))</f>
        <v/>
      </c>
      <c r="L17" s="24" t="str">
        <f>IF(K17="","",IF(H17="Sim",MIN(K17,FimCPA20CEA),K17))</f>
        <v/>
      </c>
      <c r="M17" s="26" t="str">
        <f ca="1">IF(L17="","",L17-TODAY())</f>
        <v/>
      </c>
      <c r="N17" s="21" t="str">
        <f ca="1">IF(B17="","",IF(L17="",IF(AND(E17&lt;&gt;"",E17&lt;TODAY()),"Sem certificado e prazo vencido","Sem certificado"),IF(M17&lt;0,"Vencido",IF(M17&lt;=Alerta2,"Vence em até 90 dias",IF(M17&lt;=Alerta1,"Vence em até 180 dias","Em dia")))))</f>
        <v/>
      </c>
      <c r="O17" s="25"/>
      <c r="P17" s="23"/>
      <c r="Q17" s="24" t="str">
        <f>IF(D17="","",D17-AntecedenciaHab)</f>
        <v/>
      </c>
      <c r="R17" s="21" t="str">
        <f ca="1">IF(OR(B17="",D17=""),"",IF(AND(D17&lt;=TODAY(),O17&lt;&gt;"Concluída"),"Posse sem habilitação concluída",IF(O17="Concluída","Concluída",IF(AND(P17&lt;&gt;"",P17&gt;Q17),"Envio fora do prazo",IF(AND(P17="",TODAY()&gt;Q17),"Prazo de envio vencido","No prazo")))))</f>
        <v/>
      </c>
      <c r="S17" s="27"/>
    </row>
    <row r="18" spans="1:19" x14ac:dyDescent="0.2">
      <c r="A18" s="28">
        <v>13</v>
      </c>
      <c r="B18" s="22"/>
      <c r="C18" s="22"/>
      <c r="D18" s="23"/>
      <c r="E18" s="24" t="str">
        <f>IF(OR(D18="",C18=""),"",IF(OR(C18="AETQ",C18="Responsável pela aplicação dos recursos"),D18,EDATE(D18,PrazoCertMeses)))</f>
        <v/>
      </c>
      <c r="F18" s="22"/>
      <c r="G18" s="22"/>
      <c r="H18" s="25"/>
      <c r="I18" s="23"/>
      <c r="J18" s="25"/>
      <c r="K18" s="24" t="str">
        <f>IF(I18="","",EDATE(I18,12*MIN(IF(J18="",ValidadeMax,J18),ValidadeMax)))</f>
        <v/>
      </c>
      <c r="L18" s="24" t="str">
        <f>IF(K18="","",IF(H18="Sim",MIN(K18,FimCPA20CEA),K18))</f>
        <v/>
      </c>
      <c r="M18" s="26" t="str">
        <f ca="1">IF(L18="","",L18-TODAY())</f>
        <v/>
      </c>
      <c r="N18" s="21" t="str">
        <f ca="1">IF(B18="","",IF(L18="",IF(AND(E18&lt;&gt;"",E18&lt;TODAY()),"Sem certificado e prazo vencido","Sem certificado"),IF(M18&lt;0,"Vencido",IF(M18&lt;=Alerta2,"Vence em até 90 dias",IF(M18&lt;=Alerta1,"Vence em até 180 dias","Em dia")))))</f>
        <v/>
      </c>
      <c r="O18" s="25"/>
      <c r="P18" s="23"/>
      <c r="Q18" s="24" t="str">
        <f>IF(D18="","",D18-AntecedenciaHab)</f>
        <v/>
      </c>
      <c r="R18" s="21" t="str">
        <f ca="1">IF(OR(B18="",D18=""),"",IF(AND(D18&lt;=TODAY(),O18&lt;&gt;"Concluída"),"Posse sem habilitação concluída",IF(O18="Concluída","Concluída",IF(AND(P18&lt;&gt;"",P18&gt;Q18),"Envio fora do prazo",IF(AND(P18="",TODAY()&gt;Q18),"Prazo de envio vencido","No prazo")))))</f>
        <v/>
      </c>
      <c r="S18" s="27"/>
    </row>
    <row r="19" spans="1:19" x14ac:dyDescent="0.2">
      <c r="A19" s="28">
        <v>14</v>
      </c>
      <c r="B19" s="22"/>
      <c r="C19" s="22"/>
      <c r="D19" s="23"/>
      <c r="E19" s="24" t="str">
        <f>IF(OR(D19="",C19=""),"",IF(OR(C19="AETQ",C19="Responsável pela aplicação dos recursos"),D19,EDATE(D19,PrazoCertMeses)))</f>
        <v/>
      </c>
      <c r="F19" s="22"/>
      <c r="G19" s="22"/>
      <c r="H19" s="25"/>
      <c r="I19" s="23"/>
      <c r="J19" s="25"/>
      <c r="K19" s="24" t="str">
        <f>IF(I19="","",EDATE(I19,12*MIN(IF(J19="",ValidadeMax,J19),ValidadeMax)))</f>
        <v/>
      </c>
      <c r="L19" s="24" t="str">
        <f>IF(K19="","",IF(H19="Sim",MIN(K19,FimCPA20CEA),K19))</f>
        <v/>
      </c>
      <c r="M19" s="26" t="str">
        <f ca="1">IF(L19="","",L19-TODAY())</f>
        <v/>
      </c>
      <c r="N19" s="21" t="str">
        <f ca="1">IF(B19="","",IF(L19="",IF(AND(E19&lt;&gt;"",E19&lt;TODAY()),"Sem certificado e prazo vencido","Sem certificado"),IF(M19&lt;0,"Vencido",IF(M19&lt;=Alerta2,"Vence em até 90 dias",IF(M19&lt;=Alerta1,"Vence em até 180 dias","Em dia")))))</f>
        <v/>
      </c>
      <c r="O19" s="25"/>
      <c r="P19" s="23"/>
      <c r="Q19" s="24" t="str">
        <f>IF(D19="","",D19-AntecedenciaHab)</f>
        <v/>
      </c>
      <c r="R19" s="21" t="str">
        <f ca="1">IF(OR(B19="",D19=""),"",IF(AND(D19&lt;=TODAY(),O19&lt;&gt;"Concluída"),"Posse sem habilitação concluída",IF(O19="Concluída","Concluída",IF(AND(P19&lt;&gt;"",P19&gt;Q19),"Envio fora do prazo",IF(AND(P19="",TODAY()&gt;Q19),"Prazo de envio vencido","No prazo")))))</f>
        <v/>
      </c>
      <c r="S19" s="27"/>
    </row>
    <row r="20" spans="1:19" x14ac:dyDescent="0.2">
      <c r="A20" s="28">
        <v>15</v>
      </c>
      <c r="B20" s="22"/>
      <c r="C20" s="22"/>
      <c r="D20" s="23"/>
      <c r="E20" s="24" t="str">
        <f>IF(OR(D20="",C20=""),"",IF(OR(C20="AETQ",C20="Responsável pela aplicação dos recursos"),D20,EDATE(D20,PrazoCertMeses)))</f>
        <v/>
      </c>
      <c r="F20" s="22"/>
      <c r="G20" s="22"/>
      <c r="H20" s="25"/>
      <c r="I20" s="23"/>
      <c r="J20" s="25"/>
      <c r="K20" s="24" t="str">
        <f>IF(I20="","",EDATE(I20,12*MIN(IF(J20="",ValidadeMax,J20),ValidadeMax)))</f>
        <v/>
      </c>
      <c r="L20" s="24" t="str">
        <f>IF(K20="","",IF(H20="Sim",MIN(K20,FimCPA20CEA),K20))</f>
        <v/>
      </c>
      <c r="M20" s="26" t="str">
        <f ca="1">IF(L20="","",L20-TODAY())</f>
        <v/>
      </c>
      <c r="N20" s="21" t="str">
        <f ca="1">IF(B20="","",IF(L20="",IF(AND(E20&lt;&gt;"",E20&lt;TODAY()),"Sem certificado e prazo vencido","Sem certificado"),IF(M20&lt;0,"Vencido",IF(M20&lt;=Alerta2,"Vence em até 90 dias",IF(M20&lt;=Alerta1,"Vence em até 180 dias","Em dia")))))</f>
        <v/>
      </c>
      <c r="O20" s="25"/>
      <c r="P20" s="23"/>
      <c r="Q20" s="24" t="str">
        <f>IF(D20="","",D20-AntecedenciaHab)</f>
        <v/>
      </c>
      <c r="R20" s="21" t="str">
        <f ca="1">IF(OR(B20="",D20=""),"",IF(AND(D20&lt;=TODAY(),O20&lt;&gt;"Concluída"),"Posse sem habilitação concluída",IF(O20="Concluída","Concluída",IF(AND(P20&lt;&gt;"",P20&gt;Q20),"Envio fora do prazo",IF(AND(P20="",TODAY()&gt;Q20),"Prazo de envio vencido","No prazo")))))</f>
        <v/>
      </c>
      <c r="S20" s="27"/>
    </row>
    <row r="21" spans="1:19" x14ac:dyDescent="0.2">
      <c r="A21" s="28">
        <v>16</v>
      </c>
      <c r="B21" s="22"/>
      <c r="C21" s="22"/>
      <c r="D21" s="23"/>
      <c r="E21" s="24" t="str">
        <f>IF(OR(D21="",C21=""),"",IF(OR(C21="AETQ",C21="Responsável pela aplicação dos recursos"),D21,EDATE(D21,PrazoCertMeses)))</f>
        <v/>
      </c>
      <c r="F21" s="22"/>
      <c r="G21" s="22"/>
      <c r="H21" s="25"/>
      <c r="I21" s="23"/>
      <c r="J21" s="25"/>
      <c r="K21" s="24" t="str">
        <f>IF(I21="","",EDATE(I21,12*MIN(IF(J21="",ValidadeMax,J21),ValidadeMax)))</f>
        <v/>
      </c>
      <c r="L21" s="24" t="str">
        <f>IF(K21="","",IF(H21="Sim",MIN(K21,FimCPA20CEA),K21))</f>
        <v/>
      </c>
      <c r="M21" s="26" t="str">
        <f ca="1">IF(L21="","",L21-TODAY())</f>
        <v/>
      </c>
      <c r="N21" s="21" t="str">
        <f ca="1">IF(B21="","",IF(L21="",IF(AND(E21&lt;&gt;"",E21&lt;TODAY()),"Sem certificado e prazo vencido","Sem certificado"),IF(M21&lt;0,"Vencido",IF(M21&lt;=Alerta2,"Vence em até 90 dias",IF(M21&lt;=Alerta1,"Vence em até 180 dias","Em dia")))))</f>
        <v/>
      </c>
      <c r="O21" s="25"/>
      <c r="P21" s="23"/>
      <c r="Q21" s="24" t="str">
        <f>IF(D21="","",D21-AntecedenciaHab)</f>
        <v/>
      </c>
      <c r="R21" s="21" t="str">
        <f ca="1">IF(OR(B21="",D21=""),"",IF(AND(D21&lt;=TODAY(),O21&lt;&gt;"Concluída"),"Posse sem habilitação concluída",IF(O21="Concluída","Concluída",IF(AND(P21&lt;&gt;"",P21&gt;Q21),"Envio fora do prazo",IF(AND(P21="",TODAY()&gt;Q21),"Prazo de envio vencido","No prazo")))))</f>
        <v/>
      </c>
      <c r="S21" s="27"/>
    </row>
    <row r="22" spans="1:19" x14ac:dyDescent="0.2">
      <c r="A22" s="28">
        <v>17</v>
      </c>
      <c r="B22" s="22"/>
      <c r="C22" s="22"/>
      <c r="D22" s="23"/>
      <c r="E22" s="24" t="str">
        <f>IF(OR(D22="",C22=""),"",IF(OR(C22="AETQ",C22="Responsável pela aplicação dos recursos"),D22,EDATE(D22,PrazoCertMeses)))</f>
        <v/>
      </c>
      <c r="F22" s="22"/>
      <c r="G22" s="22"/>
      <c r="H22" s="25"/>
      <c r="I22" s="23"/>
      <c r="J22" s="25"/>
      <c r="K22" s="24" t="str">
        <f>IF(I22="","",EDATE(I22,12*MIN(IF(J22="",ValidadeMax,J22),ValidadeMax)))</f>
        <v/>
      </c>
      <c r="L22" s="24" t="str">
        <f>IF(K22="","",IF(H22="Sim",MIN(K22,FimCPA20CEA),K22))</f>
        <v/>
      </c>
      <c r="M22" s="26" t="str">
        <f ca="1">IF(L22="","",L22-TODAY())</f>
        <v/>
      </c>
      <c r="N22" s="21" t="str">
        <f ca="1">IF(B22="","",IF(L22="",IF(AND(E22&lt;&gt;"",E22&lt;TODAY()),"Sem certificado e prazo vencido","Sem certificado"),IF(M22&lt;0,"Vencido",IF(M22&lt;=Alerta2,"Vence em até 90 dias",IF(M22&lt;=Alerta1,"Vence em até 180 dias","Em dia")))))</f>
        <v/>
      </c>
      <c r="O22" s="25"/>
      <c r="P22" s="23"/>
      <c r="Q22" s="24" t="str">
        <f>IF(D22="","",D22-AntecedenciaHab)</f>
        <v/>
      </c>
      <c r="R22" s="21" t="str">
        <f ca="1">IF(OR(B22="",D22=""),"",IF(AND(D22&lt;=TODAY(),O22&lt;&gt;"Concluída"),"Posse sem habilitação concluída",IF(O22="Concluída","Concluída",IF(AND(P22&lt;&gt;"",P22&gt;Q22),"Envio fora do prazo",IF(AND(P22="",TODAY()&gt;Q22),"Prazo de envio vencido","No prazo")))))</f>
        <v/>
      </c>
      <c r="S22" s="27"/>
    </row>
    <row r="23" spans="1:19" x14ac:dyDescent="0.2">
      <c r="A23" s="28">
        <v>18</v>
      </c>
      <c r="B23" s="22"/>
      <c r="C23" s="22"/>
      <c r="D23" s="23"/>
      <c r="E23" s="24" t="str">
        <f>IF(OR(D23="",C23=""),"",IF(OR(C23="AETQ",C23="Responsável pela aplicação dos recursos"),D23,EDATE(D23,PrazoCertMeses)))</f>
        <v/>
      </c>
      <c r="F23" s="22"/>
      <c r="G23" s="22"/>
      <c r="H23" s="25"/>
      <c r="I23" s="23"/>
      <c r="J23" s="25"/>
      <c r="K23" s="24" t="str">
        <f>IF(I23="","",EDATE(I23,12*MIN(IF(J23="",ValidadeMax,J23),ValidadeMax)))</f>
        <v/>
      </c>
      <c r="L23" s="24" t="str">
        <f>IF(K23="","",IF(H23="Sim",MIN(K23,FimCPA20CEA),K23))</f>
        <v/>
      </c>
      <c r="M23" s="26" t="str">
        <f ca="1">IF(L23="","",L23-TODAY())</f>
        <v/>
      </c>
      <c r="N23" s="21" t="str">
        <f ca="1">IF(B23="","",IF(L23="",IF(AND(E23&lt;&gt;"",E23&lt;TODAY()),"Sem certificado e prazo vencido","Sem certificado"),IF(M23&lt;0,"Vencido",IF(M23&lt;=Alerta2,"Vence em até 90 dias",IF(M23&lt;=Alerta1,"Vence em até 180 dias","Em dia")))))</f>
        <v/>
      </c>
      <c r="O23" s="25"/>
      <c r="P23" s="23"/>
      <c r="Q23" s="24" t="str">
        <f>IF(D23="","",D23-AntecedenciaHab)</f>
        <v/>
      </c>
      <c r="R23" s="21" t="str">
        <f ca="1">IF(OR(B23="",D23=""),"",IF(AND(D23&lt;=TODAY(),O23&lt;&gt;"Concluída"),"Posse sem habilitação concluída",IF(O23="Concluída","Concluída",IF(AND(P23&lt;&gt;"",P23&gt;Q23),"Envio fora do prazo",IF(AND(P23="",TODAY()&gt;Q23),"Prazo de envio vencido","No prazo")))))</f>
        <v/>
      </c>
      <c r="S23" s="27"/>
    </row>
    <row r="24" spans="1:19" x14ac:dyDescent="0.2">
      <c r="A24" s="28">
        <v>19</v>
      </c>
      <c r="B24" s="22"/>
      <c r="C24" s="22"/>
      <c r="D24" s="23"/>
      <c r="E24" s="24" t="str">
        <f>IF(OR(D24="",C24=""),"",IF(OR(C24="AETQ",C24="Responsável pela aplicação dos recursos"),D24,EDATE(D24,PrazoCertMeses)))</f>
        <v/>
      </c>
      <c r="F24" s="22"/>
      <c r="G24" s="22"/>
      <c r="H24" s="25"/>
      <c r="I24" s="23"/>
      <c r="J24" s="25"/>
      <c r="K24" s="24" t="str">
        <f>IF(I24="","",EDATE(I24,12*MIN(IF(J24="",ValidadeMax,J24),ValidadeMax)))</f>
        <v/>
      </c>
      <c r="L24" s="24" t="str">
        <f>IF(K24="","",IF(H24="Sim",MIN(K24,FimCPA20CEA),K24))</f>
        <v/>
      </c>
      <c r="M24" s="26" t="str">
        <f ca="1">IF(L24="","",L24-TODAY())</f>
        <v/>
      </c>
      <c r="N24" s="21" t="str">
        <f ca="1">IF(B24="","",IF(L24="",IF(AND(E24&lt;&gt;"",E24&lt;TODAY()),"Sem certificado e prazo vencido","Sem certificado"),IF(M24&lt;0,"Vencido",IF(M24&lt;=Alerta2,"Vence em até 90 dias",IF(M24&lt;=Alerta1,"Vence em até 180 dias","Em dia")))))</f>
        <v/>
      </c>
      <c r="O24" s="25"/>
      <c r="P24" s="23"/>
      <c r="Q24" s="24" t="str">
        <f>IF(D24="","",D24-AntecedenciaHab)</f>
        <v/>
      </c>
      <c r="R24" s="21" t="str">
        <f ca="1">IF(OR(B24="",D24=""),"",IF(AND(D24&lt;=TODAY(),O24&lt;&gt;"Concluída"),"Posse sem habilitação concluída",IF(O24="Concluída","Concluída",IF(AND(P24&lt;&gt;"",P24&gt;Q24),"Envio fora do prazo",IF(AND(P24="",TODAY()&gt;Q24),"Prazo de envio vencido","No prazo")))))</f>
        <v/>
      </c>
      <c r="S24" s="27"/>
    </row>
    <row r="25" spans="1:19" x14ac:dyDescent="0.2">
      <c r="A25" s="28">
        <v>20</v>
      </c>
      <c r="B25" s="22"/>
      <c r="C25" s="22"/>
      <c r="D25" s="23"/>
      <c r="E25" s="24" t="str">
        <f>IF(OR(D25="",C25=""),"",IF(OR(C25="AETQ",C25="Responsável pela aplicação dos recursos"),D25,EDATE(D25,PrazoCertMeses)))</f>
        <v/>
      </c>
      <c r="F25" s="22"/>
      <c r="G25" s="22"/>
      <c r="H25" s="25"/>
      <c r="I25" s="23"/>
      <c r="J25" s="25"/>
      <c r="K25" s="24" t="str">
        <f>IF(I25="","",EDATE(I25,12*MIN(IF(J25="",ValidadeMax,J25),ValidadeMax)))</f>
        <v/>
      </c>
      <c r="L25" s="24" t="str">
        <f>IF(K25="","",IF(H25="Sim",MIN(K25,FimCPA20CEA),K25))</f>
        <v/>
      </c>
      <c r="M25" s="26" t="str">
        <f ca="1">IF(L25="","",L25-TODAY())</f>
        <v/>
      </c>
      <c r="N25" s="21" t="str">
        <f ca="1">IF(B25="","",IF(L25="",IF(AND(E25&lt;&gt;"",E25&lt;TODAY()),"Sem certificado e prazo vencido","Sem certificado"),IF(M25&lt;0,"Vencido",IF(M25&lt;=Alerta2,"Vence em até 90 dias",IF(M25&lt;=Alerta1,"Vence em até 180 dias","Em dia")))))</f>
        <v/>
      </c>
      <c r="O25" s="25"/>
      <c r="P25" s="23"/>
      <c r="Q25" s="24" t="str">
        <f>IF(D25="","",D25-AntecedenciaHab)</f>
        <v/>
      </c>
      <c r="R25" s="21" t="str">
        <f ca="1">IF(OR(B25="",D25=""),"",IF(AND(D25&lt;=TODAY(),O25&lt;&gt;"Concluída"),"Posse sem habilitação concluída",IF(O25="Concluída","Concluída",IF(AND(P25&lt;&gt;"",P25&gt;Q25),"Envio fora do prazo",IF(AND(P25="",TODAY()&gt;Q25),"Prazo de envio vencido","No prazo")))))</f>
        <v/>
      </c>
      <c r="S25" s="27"/>
    </row>
    <row r="26" spans="1:19" x14ac:dyDescent="0.2">
      <c r="A26" s="28">
        <v>21</v>
      </c>
      <c r="B26" s="22"/>
      <c r="C26" s="22"/>
      <c r="D26" s="23"/>
      <c r="E26" s="24" t="str">
        <f>IF(OR(D26="",C26=""),"",IF(OR(C26="AETQ",C26="Responsável pela aplicação dos recursos"),D26,EDATE(D26,PrazoCertMeses)))</f>
        <v/>
      </c>
      <c r="F26" s="22"/>
      <c r="G26" s="22"/>
      <c r="H26" s="25"/>
      <c r="I26" s="23"/>
      <c r="J26" s="25"/>
      <c r="K26" s="24" t="str">
        <f>IF(I26="","",EDATE(I26,12*MIN(IF(J26="",ValidadeMax,J26),ValidadeMax)))</f>
        <v/>
      </c>
      <c r="L26" s="24" t="str">
        <f>IF(K26="","",IF(H26="Sim",MIN(K26,FimCPA20CEA),K26))</f>
        <v/>
      </c>
      <c r="M26" s="26" t="str">
        <f ca="1">IF(L26="","",L26-TODAY())</f>
        <v/>
      </c>
      <c r="N26" s="21" t="str">
        <f ca="1">IF(B26="","",IF(L26="",IF(AND(E26&lt;&gt;"",E26&lt;TODAY()),"Sem certificado e prazo vencido","Sem certificado"),IF(M26&lt;0,"Vencido",IF(M26&lt;=Alerta2,"Vence em até 90 dias",IF(M26&lt;=Alerta1,"Vence em até 180 dias","Em dia")))))</f>
        <v/>
      </c>
      <c r="O26" s="25"/>
      <c r="P26" s="23"/>
      <c r="Q26" s="24" t="str">
        <f>IF(D26="","",D26-AntecedenciaHab)</f>
        <v/>
      </c>
      <c r="R26" s="21" t="str">
        <f ca="1">IF(OR(B26="",D26=""),"",IF(AND(D26&lt;=TODAY(),O26&lt;&gt;"Concluída"),"Posse sem habilitação concluída",IF(O26="Concluída","Concluída",IF(AND(P26&lt;&gt;"",P26&gt;Q26),"Envio fora do prazo",IF(AND(P26="",TODAY()&gt;Q26),"Prazo de envio vencido","No prazo")))))</f>
        <v/>
      </c>
      <c r="S26" s="27"/>
    </row>
    <row r="27" spans="1:19" x14ac:dyDescent="0.2">
      <c r="A27" s="28">
        <v>22</v>
      </c>
      <c r="B27" s="22"/>
      <c r="C27" s="22"/>
      <c r="D27" s="23"/>
      <c r="E27" s="24" t="str">
        <f>IF(OR(D27="",C27=""),"",IF(OR(C27="AETQ",C27="Responsável pela aplicação dos recursos"),D27,EDATE(D27,PrazoCertMeses)))</f>
        <v/>
      </c>
      <c r="F27" s="22"/>
      <c r="G27" s="22"/>
      <c r="H27" s="25"/>
      <c r="I27" s="23"/>
      <c r="J27" s="25"/>
      <c r="K27" s="24" t="str">
        <f>IF(I27="","",EDATE(I27,12*MIN(IF(J27="",ValidadeMax,J27),ValidadeMax)))</f>
        <v/>
      </c>
      <c r="L27" s="24" t="str">
        <f>IF(K27="","",IF(H27="Sim",MIN(K27,FimCPA20CEA),K27))</f>
        <v/>
      </c>
      <c r="M27" s="26" t="str">
        <f ca="1">IF(L27="","",L27-TODAY())</f>
        <v/>
      </c>
      <c r="N27" s="21" t="str">
        <f ca="1">IF(B27="","",IF(L27="",IF(AND(E27&lt;&gt;"",E27&lt;TODAY()),"Sem certificado e prazo vencido","Sem certificado"),IF(M27&lt;0,"Vencido",IF(M27&lt;=Alerta2,"Vence em até 90 dias",IF(M27&lt;=Alerta1,"Vence em até 180 dias","Em dia")))))</f>
        <v/>
      </c>
      <c r="O27" s="25"/>
      <c r="P27" s="23"/>
      <c r="Q27" s="24" t="str">
        <f>IF(D27="","",D27-AntecedenciaHab)</f>
        <v/>
      </c>
      <c r="R27" s="21" t="str">
        <f ca="1">IF(OR(B27="",D27=""),"",IF(AND(D27&lt;=TODAY(),O27&lt;&gt;"Concluída"),"Posse sem habilitação concluída",IF(O27="Concluída","Concluída",IF(AND(P27&lt;&gt;"",P27&gt;Q27),"Envio fora do prazo",IF(AND(P27="",TODAY()&gt;Q27),"Prazo de envio vencido","No prazo")))))</f>
        <v/>
      </c>
      <c r="S27" s="27"/>
    </row>
    <row r="28" spans="1:19" x14ac:dyDescent="0.2">
      <c r="A28" s="28">
        <v>23</v>
      </c>
      <c r="B28" s="22"/>
      <c r="C28" s="22"/>
      <c r="D28" s="23"/>
      <c r="E28" s="24" t="str">
        <f>IF(OR(D28="",C28=""),"",IF(OR(C28="AETQ",C28="Responsável pela aplicação dos recursos"),D28,EDATE(D28,PrazoCertMeses)))</f>
        <v/>
      </c>
      <c r="F28" s="22"/>
      <c r="G28" s="22"/>
      <c r="H28" s="25"/>
      <c r="I28" s="23"/>
      <c r="J28" s="25"/>
      <c r="K28" s="24" t="str">
        <f>IF(I28="","",EDATE(I28,12*MIN(IF(J28="",ValidadeMax,J28),ValidadeMax)))</f>
        <v/>
      </c>
      <c r="L28" s="24" t="str">
        <f>IF(K28="","",IF(H28="Sim",MIN(K28,FimCPA20CEA),K28))</f>
        <v/>
      </c>
      <c r="M28" s="26" t="str">
        <f ca="1">IF(L28="","",L28-TODAY())</f>
        <v/>
      </c>
      <c r="N28" s="21" t="str">
        <f ca="1">IF(B28="","",IF(L28="",IF(AND(E28&lt;&gt;"",E28&lt;TODAY()),"Sem certificado e prazo vencido","Sem certificado"),IF(M28&lt;0,"Vencido",IF(M28&lt;=Alerta2,"Vence em até 90 dias",IF(M28&lt;=Alerta1,"Vence em até 180 dias","Em dia")))))</f>
        <v/>
      </c>
      <c r="O28" s="25"/>
      <c r="P28" s="23"/>
      <c r="Q28" s="24" t="str">
        <f>IF(D28="","",D28-AntecedenciaHab)</f>
        <v/>
      </c>
      <c r="R28" s="21" t="str">
        <f ca="1">IF(OR(B28="",D28=""),"",IF(AND(D28&lt;=TODAY(),O28&lt;&gt;"Concluída"),"Posse sem habilitação concluída",IF(O28="Concluída","Concluída",IF(AND(P28&lt;&gt;"",P28&gt;Q28),"Envio fora do prazo",IF(AND(P28="",TODAY()&gt;Q28),"Prazo de envio vencido","No prazo")))))</f>
        <v/>
      </c>
      <c r="S28" s="27"/>
    </row>
    <row r="29" spans="1:19" x14ac:dyDescent="0.2">
      <c r="A29" s="28">
        <v>24</v>
      </c>
      <c r="B29" s="22"/>
      <c r="C29" s="22"/>
      <c r="D29" s="23"/>
      <c r="E29" s="24" t="str">
        <f>IF(OR(D29="",C29=""),"",IF(OR(C29="AETQ",C29="Responsável pela aplicação dos recursos"),D29,EDATE(D29,PrazoCertMeses)))</f>
        <v/>
      </c>
      <c r="F29" s="22"/>
      <c r="G29" s="22"/>
      <c r="H29" s="25"/>
      <c r="I29" s="23"/>
      <c r="J29" s="25"/>
      <c r="K29" s="24" t="str">
        <f>IF(I29="","",EDATE(I29,12*MIN(IF(J29="",ValidadeMax,J29),ValidadeMax)))</f>
        <v/>
      </c>
      <c r="L29" s="24" t="str">
        <f>IF(K29="","",IF(H29="Sim",MIN(K29,FimCPA20CEA),K29))</f>
        <v/>
      </c>
      <c r="M29" s="26" t="str">
        <f ca="1">IF(L29="","",L29-TODAY())</f>
        <v/>
      </c>
      <c r="N29" s="21" t="str">
        <f ca="1">IF(B29="","",IF(L29="",IF(AND(E29&lt;&gt;"",E29&lt;TODAY()),"Sem certificado e prazo vencido","Sem certificado"),IF(M29&lt;0,"Vencido",IF(M29&lt;=Alerta2,"Vence em até 90 dias",IF(M29&lt;=Alerta1,"Vence em até 180 dias","Em dia")))))</f>
        <v/>
      </c>
      <c r="O29" s="25"/>
      <c r="P29" s="23"/>
      <c r="Q29" s="24" t="str">
        <f>IF(D29="","",D29-AntecedenciaHab)</f>
        <v/>
      </c>
      <c r="R29" s="21" t="str">
        <f ca="1">IF(OR(B29="",D29=""),"",IF(AND(D29&lt;=TODAY(),O29&lt;&gt;"Concluída"),"Posse sem habilitação concluída",IF(O29="Concluída","Concluída",IF(AND(P29&lt;&gt;"",P29&gt;Q29),"Envio fora do prazo",IF(AND(P29="",TODAY()&gt;Q29),"Prazo de envio vencido","No prazo")))))</f>
        <v/>
      </c>
      <c r="S29" s="27"/>
    </row>
    <row r="30" spans="1:19" x14ac:dyDescent="0.2">
      <c r="A30" s="28">
        <v>25</v>
      </c>
      <c r="B30" s="22"/>
      <c r="C30" s="22"/>
      <c r="D30" s="23"/>
      <c r="E30" s="24" t="str">
        <f>IF(OR(D30="",C30=""),"",IF(OR(C30="AETQ",C30="Responsável pela aplicação dos recursos"),D30,EDATE(D30,PrazoCertMeses)))</f>
        <v/>
      </c>
      <c r="F30" s="22"/>
      <c r="G30" s="22"/>
      <c r="H30" s="25"/>
      <c r="I30" s="23"/>
      <c r="J30" s="25"/>
      <c r="K30" s="24" t="str">
        <f>IF(I30="","",EDATE(I30,12*MIN(IF(J30="",ValidadeMax,J30),ValidadeMax)))</f>
        <v/>
      </c>
      <c r="L30" s="24" t="str">
        <f>IF(K30="","",IF(H30="Sim",MIN(K30,FimCPA20CEA),K30))</f>
        <v/>
      </c>
      <c r="M30" s="26" t="str">
        <f ca="1">IF(L30="","",L30-TODAY())</f>
        <v/>
      </c>
      <c r="N30" s="21" t="str">
        <f ca="1">IF(B30="","",IF(L30="",IF(AND(E30&lt;&gt;"",E30&lt;TODAY()),"Sem certificado e prazo vencido","Sem certificado"),IF(M30&lt;0,"Vencido",IF(M30&lt;=Alerta2,"Vence em até 90 dias",IF(M30&lt;=Alerta1,"Vence em até 180 dias","Em dia")))))</f>
        <v/>
      </c>
      <c r="O30" s="25"/>
      <c r="P30" s="23"/>
      <c r="Q30" s="24" t="str">
        <f>IF(D30="","",D30-AntecedenciaHab)</f>
        <v/>
      </c>
      <c r="R30" s="21" t="str">
        <f ca="1">IF(OR(B30="",D30=""),"",IF(AND(D30&lt;=TODAY(),O30&lt;&gt;"Concluída"),"Posse sem habilitação concluída",IF(O30="Concluída","Concluída",IF(AND(P30&lt;&gt;"",P30&gt;Q30),"Envio fora do prazo",IF(AND(P30="",TODAY()&gt;Q30),"Prazo de envio vencido","No prazo")))))</f>
        <v/>
      </c>
      <c r="S30" s="27"/>
    </row>
    <row r="31" spans="1:19" x14ac:dyDescent="0.2">
      <c r="A31" s="28">
        <v>26</v>
      </c>
      <c r="B31" s="22"/>
      <c r="C31" s="22"/>
      <c r="D31" s="23"/>
      <c r="E31" s="24" t="str">
        <f>IF(OR(D31="",C31=""),"",IF(OR(C31="AETQ",C31="Responsável pela aplicação dos recursos"),D31,EDATE(D31,PrazoCertMeses)))</f>
        <v/>
      </c>
      <c r="F31" s="22"/>
      <c r="G31" s="22"/>
      <c r="H31" s="25"/>
      <c r="I31" s="23"/>
      <c r="J31" s="25"/>
      <c r="K31" s="24" t="str">
        <f>IF(I31="","",EDATE(I31,12*MIN(IF(J31="",ValidadeMax,J31),ValidadeMax)))</f>
        <v/>
      </c>
      <c r="L31" s="24" t="str">
        <f>IF(K31="","",IF(H31="Sim",MIN(K31,FimCPA20CEA),K31))</f>
        <v/>
      </c>
      <c r="M31" s="26" t="str">
        <f ca="1">IF(L31="","",L31-TODAY())</f>
        <v/>
      </c>
      <c r="N31" s="21" t="str">
        <f ca="1">IF(B31="","",IF(L31="",IF(AND(E31&lt;&gt;"",E31&lt;TODAY()),"Sem certificado e prazo vencido","Sem certificado"),IF(M31&lt;0,"Vencido",IF(M31&lt;=Alerta2,"Vence em até 90 dias",IF(M31&lt;=Alerta1,"Vence em até 180 dias","Em dia")))))</f>
        <v/>
      </c>
      <c r="O31" s="25"/>
      <c r="P31" s="23"/>
      <c r="Q31" s="24" t="str">
        <f>IF(D31="","",D31-AntecedenciaHab)</f>
        <v/>
      </c>
      <c r="R31" s="21" t="str">
        <f ca="1">IF(OR(B31="",D31=""),"",IF(AND(D31&lt;=TODAY(),O31&lt;&gt;"Concluída"),"Posse sem habilitação concluída",IF(O31="Concluída","Concluída",IF(AND(P31&lt;&gt;"",P31&gt;Q31),"Envio fora do prazo",IF(AND(P31="",TODAY()&gt;Q31),"Prazo de envio vencido","No prazo")))))</f>
        <v/>
      </c>
      <c r="S31" s="27"/>
    </row>
    <row r="32" spans="1:19" x14ac:dyDescent="0.2">
      <c r="A32" s="28">
        <v>27</v>
      </c>
      <c r="B32" s="22"/>
      <c r="C32" s="22"/>
      <c r="D32" s="23"/>
      <c r="E32" s="24" t="str">
        <f>IF(OR(D32="",C32=""),"",IF(OR(C32="AETQ",C32="Responsável pela aplicação dos recursos"),D32,EDATE(D32,PrazoCertMeses)))</f>
        <v/>
      </c>
      <c r="F32" s="22"/>
      <c r="G32" s="22"/>
      <c r="H32" s="25"/>
      <c r="I32" s="23"/>
      <c r="J32" s="25"/>
      <c r="K32" s="24" t="str">
        <f>IF(I32="","",EDATE(I32,12*MIN(IF(J32="",ValidadeMax,J32),ValidadeMax)))</f>
        <v/>
      </c>
      <c r="L32" s="24" t="str">
        <f>IF(K32="","",IF(H32="Sim",MIN(K32,FimCPA20CEA),K32))</f>
        <v/>
      </c>
      <c r="M32" s="26" t="str">
        <f ca="1">IF(L32="","",L32-TODAY())</f>
        <v/>
      </c>
      <c r="N32" s="21" t="str">
        <f ca="1">IF(B32="","",IF(L32="",IF(AND(E32&lt;&gt;"",E32&lt;TODAY()),"Sem certificado e prazo vencido","Sem certificado"),IF(M32&lt;0,"Vencido",IF(M32&lt;=Alerta2,"Vence em até 90 dias",IF(M32&lt;=Alerta1,"Vence em até 180 dias","Em dia")))))</f>
        <v/>
      </c>
      <c r="O32" s="25"/>
      <c r="P32" s="23"/>
      <c r="Q32" s="24" t="str">
        <f>IF(D32="","",D32-AntecedenciaHab)</f>
        <v/>
      </c>
      <c r="R32" s="21" t="str">
        <f ca="1">IF(OR(B32="",D32=""),"",IF(AND(D32&lt;=TODAY(),O32&lt;&gt;"Concluída"),"Posse sem habilitação concluída",IF(O32="Concluída","Concluída",IF(AND(P32&lt;&gt;"",P32&gt;Q32),"Envio fora do prazo",IF(AND(P32="",TODAY()&gt;Q32),"Prazo de envio vencido","No prazo")))))</f>
        <v/>
      </c>
      <c r="S32" s="27"/>
    </row>
    <row r="33" spans="1:19" x14ac:dyDescent="0.2">
      <c r="A33" s="28">
        <v>28</v>
      </c>
      <c r="B33" s="22"/>
      <c r="C33" s="22"/>
      <c r="D33" s="23"/>
      <c r="E33" s="24" t="str">
        <f>IF(OR(D33="",C33=""),"",IF(OR(C33="AETQ",C33="Responsável pela aplicação dos recursos"),D33,EDATE(D33,PrazoCertMeses)))</f>
        <v/>
      </c>
      <c r="F33" s="22"/>
      <c r="G33" s="22"/>
      <c r="H33" s="25"/>
      <c r="I33" s="23"/>
      <c r="J33" s="25"/>
      <c r="K33" s="24" t="str">
        <f>IF(I33="","",EDATE(I33,12*MIN(IF(J33="",ValidadeMax,J33),ValidadeMax)))</f>
        <v/>
      </c>
      <c r="L33" s="24" t="str">
        <f>IF(K33="","",IF(H33="Sim",MIN(K33,FimCPA20CEA),K33))</f>
        <v/>
      </c>
      <c r="M33" s="26" t="str">
        <f ca="1">IF(L33="","",L33-TODAY())</f>
        <v/>
      </c>
      <c r="N33" s="21" t="str">
        <f ca="1">IF(B33="","",IF(L33="",IF(AND(E33&lt;&gt;"",E33&lt;TODAY()),"Sem certificado e prazo vencido","Sem certificado"),IF(M33&lt;0,"Vencido",IF(M33&lt;=Alerta2,"Vence em até 90 dias",IF(M33&lt;=Alerta1,"Vence em até 180 dias","Em dia")))))</f>
        <v/>
      </c>
      <c r="O33" s="25"/>
      <c r="P33" s="23"/>
      <c r="Q33" s="24" t="str">
        <f>IF(D33="","",D33-AntecedenciaHab)</f>
        <v/>
      </c>
      <c r="R33" s="21" t="str">
        <f ca="1">IF(OR(B33="",D33=""),"",IF(AND(D33&lt;=TODAY(),O33&lt;&gt;"Concluída"),"Posse sem habilitação concluída",IF(O33="Concluída","Concluída",IF(AND(P33&lt;&gt;"",P33&gt;Q33),"Envio fora do prazo",IF(AND(P33="",TODAY()&gt;Q33),"Prazo de envio vencido","No prazo")))))</f>
        <v/>
      </c>
      <c r="S33" s="27"/>
    </row>
    <row r="34" spans="1:19" x14ac:dyDescent="0.2">
      <c r="A34" s="28">
        <v>29</v>
      </c>
      <c r="B34" s="22"/>
      <c r="C34" s="22"/>
      <c r="D34" s="23"/>
      <c r="E34" s="24" t="str">
        <f>IF(OR(D34="",C34=""),"",IF(OR(C34="AETQ",C34="Responsável pela aplicação dos recursos"),D34,EDATE(D34,PrazoCertMeses)))</f>
        <v/>
      </c>
      <c r="F34" s="22"/>
      <c r="G34" s="22"/>
      <c r="H34" s="25"/>
      <c r="I34" s="23"/>
      <c r="J34" s="25"/>
      <c r="K34" s="24" t="str">
        <f>IF(I34="","",EDATE(I34,12*MIN(IF(J34="",ValidadeMax,J34),ValidadeMax)))</f>
        <v/>
      </c>
      <c r="L34" s="24" t="str">
        <f>IF(K34="","",IF(H34="Sim",MIN(K34,FimCPA20CEA),K34))</f>
        <v/>
      </c>
      <c r="M34" s="26" t="str">
        <f ca="1">IF(L34="","",L34-TODAY())</f>
        <v/>
      </c>
      <c r="N34" s="21" t="str">
        <f ca="1">IF(B34="","",IF(L34="",IF(AND(E34&lt;&gt;"",E34&lt;TODAY()),"Sem certificado e prazo vencido","Sem certificado"),IF(M34&lt;0,"Vencido",IF(M34&lt;=Alerta2,"Vence em até 90 dias",IF(M34&lt;=Alerta1,"Vence em até 180 dias","Em dia")))))</f>
        <v/>
      </c>
      <c r="O34" s="25"/>
      <c r="P34" s="23"/>
      <c r="Q34" s="24" t="str">
        <f>IF(D34="","",D34-AntecedenciaHab)</f>
        <v/>
      </c>
      <c r="R34" s="21" t="str">
        <f ca="1">IF(OR(B34="",D34=""),"",IF(AND(D34&lt;=TODAY(),O34&lt;&gt;"Concluída"),"Posse sem habilitação concluída",IF(O34="Concluída","Concluída",IF(AND(P34&lt;&gt;"",P34&gt;Q34),"Envio fora do prazo",IF(AND(P34="",TODAY()&gt;Q34),"Prazo de envio vencido","No prazo")))))</f>
        <v/>
      </c>
      <c r="S34" s="27"/>
    </row>
    <row r="35" spans="1:19" x14ac:dyDescent="0.2">
      <c r="A35" s="28">
        <v>30</v>
      </c>
      <c r="B35" s="22"/>
      <c r="C35" s="22"/>
      <c r="D35" s="23"/>
      <c r="E35" s="24" t="str">
        <f>IF(OR(D35="",C35=""),"",IF(OR(C35="AETQ",C35="Responsável pela aplicação dos recursos"),D35,EDATE(D35,PrazoCertMeses)))</f>
        <v/>
      </c>
      <c r="F35" s="22"/>
      <c r="G35" s="22"/>
      <c r="H35" s="25"/>
      <c r="I35" s="23"/>
      <c r="J35" s="25"/>
      <c r="K35" s="24" t="str">
        <f>IF(I35="","",EDATE(I35,12*MIN(IF(J35="",ValidadeMax,J35),ValidadeMax)))</f>
        <v/>
      </c>
      <c r="L35" s="24" t="str">
        <f>IF(K35="","",IF(H35="Sim",MIN(K35,FimCPA20CEA),K35))</f>
        <v/>
      </c>
      <c r="M35" s="26" t="str">
        <f ca="1">IF(L35="","",L35-TODAY())</f>
        <v/>
      </c>
      <c r="N35" s="21" t="str">
        <f ca="1">IF(B35="","",IF(L35="",IF(AND(E35&lt;&gt;"",E35&lt;TODAY()),"Sem certificado e prazo vencido","Sem certificado"),IF(M35&lt;0,"Vencido",IF(M35&lt;=Alerta2,"Vence em até 90 dias",IF(M35&lt;=Alerta1,"Vence em até 180 dias","Em dia")))))</f>
        <v/>
      </c>
      <c r="O35" s="25"/>
      <c r="P35" s="23"/>
      <c r="Q35" s="24" t="str">
        <f>IF(D35="","",D35-AntecedenciaHab)</f>
        <v/>
      </c>
      <c r="R35" s="21" t="str">
        <f ca="1">IF(OR(B35="",D35=""),"",IF(AND(D35&lt;=TODAY(),O35&lt;&gt;"Concluída"),"Posse sem habilitação concluída",IF(O35="Concluída","Concluída",IF(AND(P35&lt;&gt;"",P35&gt;Q35),"Envio fora do prazo",IF(AND(P35="",TODAY()&gt;Q35),"Prazo de envio vencido","No prazo")))))</f>
        <v/>
      </c>
      <c r="S35" s="27"/>
    </row>
    <row r="36" spans="1:19" x14ac:dyDescent="0.2">
      <c r="A36" s="28">
        <v>31</v>
      </c>
      <c r="B36" s="22"/>
      <c r="C36" s="22"/>
      <c r="D36" s="23"/>
      <c r="E36" s="24" t="str">
        <f>IF(OR(D36="",C36=""),"",IF(OR(C36="AETQ",C36="Responsável pela aplicação dos recursos"),D36,EDATE(D36,PrazoCertMeses)))</f>
        <v/>
      </c>
      <c r="F36" s="22"/>
      <c r="G36" s="22"/>
      <c r="H36" s="25"/>
      <c r="I36" s="23"/>
      <c r="J36" s="25"/>
      <c r="K36" s="24" t="str">
        <f>IF(I36="","",EDATE(I36,12*MIN(IF(J36="",ValidadeMax,J36),ValidadeMax)))</f>
        <v/>
      </c>
      <c r="L36" s="24" t="str">
        <f>IF(K36="","",IF(H36="Sim",MIN(K36,FimCPA20CEA),K36))</f>
        <v/>
      </c>
      <c r="M36" s="26" t="str">
        <f ca="1">IF(L36="","",L36-TODAY())</f>
        <v/>
      </c>
      <c r="N36" s="21" t="str">
        <f ca="1">IF(B36="","",IF(L36="",IF(AND(E36&lt;&gt;"",E36&lt;TODAY()),"Sem certificado e prazo vencido","Sem certificado"),IF(M36&lt;0,"Vencido",IF(M36&lt;=Alerta2,"Vence em até 90 dias",IF(M36&lt;=Alerta1,"Vence em até 180 dias","Em dia")))))</f>
        <v/>
      </c>
      <c r="O36" s="25"/>
      <c r="P36" s="23"/>
      <c r="Q36" s="24" t="str">
        <f>IF(D36="","",D36-AntecedenciaHab)</f>
        <v/>
      </c>
      <c r="R36" s="21" t="str">
        <f ca="1">IF(OR(B36="",D36=""),"",IF(AND(D36&lt;=TODAY(),O36&lt;&gt;"Concluída"),"Posse sem habilitação concluída",IF(O36="Concluída","Concluída",IF(AND(P36&lt;&gt;"",P36&gt;Q36),"Envio fora do prazo",IF(AND(P36="",TODAY()&gt;Q36),"Prazo de envio vencido","No prazo")))))</f>
        <v/>
      </c>
      <c r="S36" s="27"/>
    </row>
    <row r="37" spans="1:19" x14ac:dyDescent="0.2">
      <c r="A37" s="28">
        <v>32</v>
      </c>
      <c r="B37" s="22"/>
      <c r="C37" s="22"/>
      <c r="D37" s="23"/>
      <c r="E37" s="24" t="str">
        <f>IF(OR(D37="",C37=""),"",IF(OR(C37="AETQ",C37="Responsável pela aplicação dos recursos"),D37,EDATE(D37,PrazoCertMeses)))</f>
        <v/>
      </c>
      <c r="F37" s="22"/>
      <c r="G37" s="22"/>
      <c r="H37" s="25"/>
      <c r="I37" s="23"/>
      <c r="J37" s="25"/>
      <c r="K37" s="24" t="str">
        <f>IF(I37="","",EDATE(I37,12*MIN(IF(J37="",ValidadeMax,J37),ValidadeMax)))</f>
        <v/>
      </c>
      <c r="L37" s="24" t="str">
        <f>IF(K37="","",IF(H37="Sim",MIN(K37,FimCPA20CEA),K37))</f>
        <v/>
      </c>
      <c r="M37" s="26" t="str">
        <f ca="1">IF(L37="","",L37-TODAY())</f>
        <v/>
      </c>
      <c r="N37" s="21" t="str">
        <f ca="1">IF(B37="","",IF(L37="",IF(AND(E37&lt;&gt;"",E37&lt;TODAY()),"Sem certificado e prazo vencido","Sem certificado"),IF(M37&lt;0,"Vencido",IF(M37&lt;=Alerta2,"Vence em até 90 dias",IF(M37&lt;=Alerta1,"Vence em até 180 dias","Em dia")))))</f>
        <v/>
      </c>
      <c r="O37" s="25"/>
      <c r="P37" s="23"/>
      <c r="Q37" s="24" t="str">
        <f>IF(D37="","",D37-AntecedenciaHab)</f>
        <v/>
      </c>
      <c r="R37" s="21" t="str">
        <f ca="1">IF(OR(B37="",D37=""),"",IF(AND(D37&lt;=TODAY(),O37&lt;&gt;"Concluída"),"Posse sem habilitação concluída",IF(O37="Concluída","Concluída",IF(AND(P37&lt;&gt;"",P37&gt;Q37),"Envio fora do prazo",IF(AND(P37="",TODAY()&gt;Q37),"Prazo de envio vencido","No prazo")))))</f>
        <v/>
      </c>
      <c r="S37" s="27"/>
    </row>
    <row r="38" spans="1:19" x14ac:dyDescent="0.2">
      <c r="A38" s="28">
        <v>33</v>
      </c>
      <c r="B38" s="22"/>
      <c r="C38" s="22"/>
      <c r="D38" s="23"/>
      <c r="E38" s="24" t="str">
        <f>IF(OR(D38="",C38=""),"",IF(OR(C38="AETQ",C38="Responsável pela aplicação dos recursos"),D38,EDATE(D38,PrazoCertMeses)))</f>
        <v/>
      </c>
      <c r="F38" s="22"/>
      <c r="G38" s="22"/>
      <c r="H38" s="25"/>
      <c r="I38" s="23"/>
      <c r="J38" s="25"/>
      <c r="K38" s="24" t="str">
        <f>IF(I38="","",EDATE(I38,12*MIN(IF(J38="",ValidadeMax,J38),ValidadeMax)))</f>
        <v/>
      </c>
      <c r="L38" s="24" t="str">
        <f>IF(K38="","",IF(H38="Sim",MIN(K38,FimCPA20CEA),K38))</f>
        <v/>
      </c>
      <c r="M38" s="26" t="str">
        <f ca="1">IF(L38="","",L38-TODAY())</f>
        <v/>
      </c>
      <c r="N38" s="21" t="str">
        <f ca="1">IF(B38="","",IF(L38="",IF(AND(E38&lt;&gt;"",E38&lt;TODAY()),"Sem certificado e prazo vencido","Sem certificado"),IF(M38&lt;0,"Vencido",IF(M38&lt;=Alerta2,"Vence em até 90 dias",IF(M38&lt;=Alerta1,"Vence em até 180 dias","Em dia")))))</f>
        <v/>
      </c>
      <c r="O38" s="25"/>
      <c r="P38" s="23"/>
      <c r="Q38" s="24" t="str">
        <f>IF(D38="","",D38-AntecedenciaHab)</f>
        <v/>
      </c>
      <c r="R38" s="21" t="str">
        <f ca="1">IF(OR(B38="",D38=""),"",IF(AND(D38&lt;=TODAY(),O38&lt;&gt;"Concluída"),"Posse sem habilitação concluída",IF(O38="Concluída","Concluída",IF(AND(P38&lt;&gt;"",P38&gt;Q38),"Envio fora do prazo",IF(AND(P38="",TODAY()&gt;Q38),"Prazo de envio vencido","No prazo")))))</f>
        <v/>
      </c>
      <c r="S38" s="27"/>
    </row>
    <row r="39" spans="1:19" x14ac:dyDescent="0.2">
      <c r="A39" s="28">
        <v>34</v>
      </c>
      <c r="B39" s="22"/>
      <c r="C39" s="22"/>
      <c r="D39" s="23"/>
      <c r="E39" s="24" t="str">
        <f>IF(OR(D39="",C39=""),"",IF(OR(C39="AETQ",C39="Responsável pela aplicação dos recursos"),D39,EDATE(D39,PrazoCertMeses)))</f>
        <v/>
      </c>
      <c r="F39" s="22"/>
      <c r="G39" s="22"/>
      <c r="H39" s="25"/>
      <c r="I39" s="23"/>
      <c r="J39" s="25"/>
      <c r="K39" s="24" t="str">
        <f>IF(I39="","",EDATE(I39,12*MIN(IF(J39="",ValidadeMax,J39),ValidadeMax)))</f>
        <v/>
      </c>
      <c r="L39" s="24" t="str">
        <f>IF(K39="","",IF(H39="Sim",MIN(K39,FimCPA20CEA),K39))</f>
        <v/>
      </c>
      <c r="M39" s="26" t="str">
        <f ca="1">IF(L39="","",L39-TODAY())</f>
        <v/>
      </c>
      <c r="N39" s="21" t="str">
        <f ca="1">IF(B39="","",IF(L39="",IF(AND(E39&lt;&gt;"",E39&lt;TODAY()),"Sem certificado e prazo vencido","Sem certificado"),IF(M39&lt;0,"Vencido",IF(M39&lt;=Alerta2,"Vence em até 90 dias",IF(M39&lt;=Alerta1,"Vence em até 180 dias","Em dia")))))</f>
        <v/>
      </c>
      <c r="O39" s="25"/>
      <c r="P39" s="23"/>
      <c r="Q39" s="24" t="str">
        <f>IF(D39="","",D39-AntecedenciaHab)</f>
        <v/>
      </c>
      <c r="R39" s="21" t="str">
        <f ca="1">IF(OR(B39="",D39=""),"",IF(AND(D39&lt;=TODAY(),O39&lt;&gt;"Concluída"),"Posse sem habilitação concluída",IF(O39="Concluída","Concluída",IF(AND(P39&lt;&gt;"",P39&gt;Q39),"Envio fora do prazo",IF(AND(P39="",TODAY()&gt;Q39),"Prazo de envio vencido","No prazo")))))</f>
        <v/>
      </c>
      <c r="S39" s="27"/>
    </row>
    <row r="40" spans="1:19" x14ac:dyDescent="0.2">
      <c r="A40" s="28">
        <v>35</v>
      </c>
      <c r="B40" s="22"/>
      <c r="C40" s="22"/>
      <c r="D40" s="23"/>
      <c r="E40" s="24" t="str">
        <f>IF(OR(D40="",C40=""),"",IF(OR(C40="AETQ",C40="Responsável pela aplicação dos recursos"),D40,EDATE(D40,PrazoCertMeses)))</f>
        <v/>
      </c>
      <c r="F40" s="22"/>
      <c r="G40" s="22"/>
      <c r="H40" s="25"/>
      <c r="I40" s="23"/>
      <c r="J40" s="25"/>
      <c r="K40" s="24" t="str">
        <f>IF(I40="","",EDATE(I40,12*MIN(IF(J40="",ValidadeMax,J40),ValidadeMax)))</f>
        <v/>
      </c>
      <c r="L40" s="24" t="str">
        <f>IF(K40="","",IF(H40="Sim",MIN(K40,FimCPA20CEA),K40))</f>
        <v/>
      </c>
      <c r="M40" s="26" t="str">
        <f ca="1">IF(L40="","",L40-TODAY())</f>
        <v/>
      </c>
      <c r="N40" s="21" t="str">
        <f ca="1">IF(B40="","",IF(L40="",IF(AND(E40&lt;&gt;"",E40&lt;TODAY()),"Sem certificado e prazo vencido","Sem certificado"),IF(M40&lt;0,"Vencido",IF(M40&lt;=Alerta2,"Vence em até 90 dias",IF(M40&lt;=Alerta1,"Vence em até 180 dias","Em dia")))))</f>
        <v/>
      </c>
      <c r="O40" s="25"/>
      <c r="P40" s="23"/>
      <c r="Q40" s="24" t="str">
        <f>IF(D40="","",D40-AntecedenciaHab)</f>
        <v/>
      </c>
      <c r="R40" s="21" t="str">
        <f ca="1">IF(OR(B40="",D40=""),"",IF(AND(D40&lt;=TODAY(),O40&lt;&gt;"Concluída"),"Posse sem habilitação concluída",IF(O40="Concluída","Concluída",IF(AND(P40&lt;&gt;"",P40&gt;Q40),"Envio fora do prazo",IF(AND(P40="",TODAY()&gt;Q40),"Prazo de envio vencido","No prazo")))))</f>
        <v/>
      </c>
      <c r="S40" s="27"/>
    </row>
    <row r="41" spans="1:19" x14ac:dyDescent="0.2">
      <c r="A41" s="28">
        <v>36</v>
      </c>
      <c r="B41" s="22"/>
      <c r="C41" s="22"/>
      <c r="D41" s="23"/>
      <c r="E41" s="24" t="str">
        <f>IF(OR(D41="",C41=""),"",IF(OR(C41="AETQ",C41="Responsável pela aplicação dos recursos"),D41,EDATE(D41,PrazoCertMeses)))</f>
        <v/>
      </c>
      <c r="F41" s="22"/>
      <c r="G41" s="22"/>
      <c r="H41" s="25"/>
      <c r="I41" s="23"/>
      <c r="J41" s="25"/>
      <c r="K41" s="24" t="str">
        <f>IF(I41="","",EDATE(I41,12*MIN(IF(J41="",ValidadeMax,J41),ValidadeMax)))</f>
        <v/>
      </c>
      <c r="L41" s="24" t="str">
        <f>IF(K41="","",IF(H41="Sim",MIN(K41,FimCPA20CEA),K41))</f>
        <v/>
      </c>
      <c r="M41" s="26" t="str">
        <f ca="1">IF(L41="","",L41-TODAY())</f>
        <v/>
      </c>
      <c r="N41" s="21" t="str">
        <f ca="1">IF(B41="","",IF(L41="",IF(AND(E41&lt;&gt;"",E41&lt;TODAY()),"Sem certificado e prazo vencido","Sem certificado"),IF(M41&lt;0,"Vencido",IF(M41&lt;=Alerta2,"Vence em até 90 dias",IF(M41&lt;=Alerta1,"Vence em até 180 dias","Em dia")))))</f>
        <v/>
      </c>
      <c r="O41" s="25"/>
      <c r="P41" s="23"/>
      <c r="Q41" s="24" t="str">
        <f>IF(D41="","",D41-AntecedenciaHab)</f>
        <v/>
      </c>
      <c r="R41" s="21" t="str">
        <f ca="1">IF(OR(B41="",D41=""),"",IF(AND(D41&lt;=TODAY(),O41&lt;&gt;"Concluída"),"Posse sem habilitação concluída",IF(O41="Concluída","Concluída",IF(AND(P41&lt;&gt;"",P41&gt;Q41),"Envio fora do prazo",IF(AND(P41="",TODAY()&gt;Q41),"Prazo de envio vencido","No prazo")))))</f>
        <v/>
      </c>
      <c r="S41" s="27"/>
    </row>
    <row r="42" spans="1:19" x14ac:dyDescent="0.2">
      <c r="A42" s="28">
        <v>37</v>
      </c>
      <c r="B42" s="22"/>
      <c r="C42" s="22"/>
      <c r="D42" s="23"/>
      <c r="E42" s="24" t="str">
        <f>IF(OR(D42="",C42=""),"",IF(OR(C42="AETQ",C42="Responsável pela aplicação dos recursos"),D42,EDATE(D42,PrazoCertMeses)))</f>
        <v/>
      </c>
      <c r="F42" s="22"/>
      <c r="G42" s="22"/>
      <c r="H42" s="25"/>
      <c r="I42" s="23"/>
      <c r="J42" s="25"/>
      <c r="K42" s="24" t="str">
        <f>IF(I42="","",EDATE(I42,12*MIN(IF(J42="",ValidadeMax,J42),ValidadeMax)))</f>
        <v/>
      </c>
      <c r="L42" s="24" t="str">
        <f>IF(K42="","",IF(H42="Sim",MIN(K42,FimCPA20CEA),K42))</f>
        <v/>
      </c>
      <c r="M42" s="26" t="str">
        <f ca="1">IF(L42="","",L42-TODAY())</f>
        <v/>
      </c>
      <c r="N42" s="21" t="str">
        <f ca="1">IF(B42="","",IF(L42="",IF(AND(E42&lt;&gt;"",E42&lt;TODAY()),"Sem certificado e prazo vencido","Sem certificado"),IF(M42&lt;0,"Vencido",IF(M42&lt;=Alerta2,"Vence em até 90 dias",IF(M42&lt;=Alerta1,"Vence em até 180 dias","Em dia")))))</f>
        <v/>
      </c>
      <c r="O42" s="25"/>
      <c r="P42" s="23"/>
      <c r="Q42" s="24" t="str">
        <f>IF(D42="","",D42-AntecedenciaHab)</f>
        <v/>
      </c>
      <c r="R42" s="21" t="str">
        <f ca="1">IF(OR(B42="",D42=""),"",IF(AND(D42&lt;=TODAY(),O42&lt;&gt;"Concluída"),"Posse sem habilitação concluída",IF(O42="Concluída","Concluída",IF(AND(P42&lt;&gt;"",P42&gt;Q42),"Envio fora do prazo",IF(AND(P42="",TODAY()&gt;Q42),"Prazo de envio vencido","No prazo")))))</f>
        <v/>
      </c>
      <c r="S42" s="27"/>
    </row>
    <row r="43" spans="1:19" x14ac:dyDescent="0.2">
      <c r="A43" s="28">
        <v>38</v>
      </c>
      <c r="B43" s="22"/>
      <c r="C43" s="22"/>
      <c r="D43" s="23"/>
      <c r="E43" s="24" t="str">
        <f>IF(OR(D43="",C43=""),"",IF(OR(C43="AETQ",C43="Responsável pela aplicação dos recursos"),D43,EDATE(D43,PrazoCertMeses)))</f>
        <v/>
      </c>
      <c r="F43" s="22"/>
      <c r="G43" s="22"/>
      <c r="H43" s="25"/>
      <c r="I43" s="23"/>
      <c r="J43" s="25"/>
      <c r="K43" s="24" t="str">
        <f>IF(I43="","",EDATE(I43,12*MIN(IF(J43="",ValidadeMax,J43),ValidadeMax)))</f>
        <v/>
      </c>
      <c r="L43" s="24" t="str">
        <f>IF(K43="","",IF(H43="Sim",MIN(K43,FimCPA20CEA),K43))</f>
        <v/>
      </c>
      <c r="M43" s="26" t="str">
        <f ca="1">IF(L43="","",L43-TODAY())</f>
        <v/>
      </c>
      <c r="N43" s="21" t="str">
        <f ca="1">IF(B43="","",IF(L43="",IF(AND(E43&lt;&gt;"",E43&lt;TODAY()),"Sem certificado e prazo vencido","Sem certificado"),IF(M43&lt;0,"Vencido",IF(M43&lt;=Alerta2,"Vence em até 90 dias",IF(M43&lt;=Alerta1,"Vence em até 180 dias","Em dia")))))</f>
        <v/>
      </c>
      <c r="O43" s="25"/>
      <c r="P43" s="23"/>
      <c r="Q43" s="24" t="str">
        <f>IF(D43="","",D43-AntecedenciaHab)</f>
        <v/>
      </c>
      <c r="R43" s="21" t="str">
        <f ca="1">IF(OR(B43="",D43=""),"",IF(AND(D43&lt;=TODAY(),O43&lt;&gt;"Concluída"),"Posse sem habilitação concluída",IF(O43="Concluída","Concluída",IF(AND(P43&lt;&gt;"",P43&gt;Q43),"Envio fora do prazo",IF(AND(P43="",TODAY()&gt;Q43),"Prazo de envio vencido","No prazo")))))</f>
        <v/>
      </c>
      <c r="S43" s="27"/>
    </row>
    <row r="44" spans="1:19" x14ac:dyDescent="0.2">
      <c r="A44" s="28">
        <v>39</v>
      </c>
      <c r="B44" s="22"/>
      <c r="C44" s="22"/>
      <c r="D44" s="23"/>
      <c r="E44" s="24" t="str">
        <f>IF(OR(D44="",C44=""),"",IF(OR(C44="AETQ",C44="Responsável pela aplicação dos recursos"),D44,EDATE(D44,PrazoCertMeses)))</f>
        <v/>
      </c>
      <c r="F44" s="22"/>
      <c r="G44" s="22"/>
      <c r="H44" s="25"/>
      <c r="I44" s="23"/>
      <c r="J44" s="25"/>
      <c r="K44" s="24" t="str">
        <f>IF(I44="","",EDATE(I44,12*MIN(IF(J44="",ValidadeMax,J44),ValidadeMax)))</f>
        <v/>
      </c>
      <c r="L44" s="24" t="str">
        <f>IF(K44="","",IF(H44="Sim",MIN(K44,FimCPA20CEA),K44))</f>
        <v/>
      </c>
      <c r="M44" s="26" t="str">
        <f ca="1">IF(L44="","",L44-TODAY())</f>
        <v/>
      </c>
      <c r="N44" s="21" t="str">
        <f ca="1">IF(B44="","",IF(L44="",IF(AND(E44&lt;&gt;"",E44&lt;TODAY()),"Sem certificado e prazo vencido","Sem certificado"),IF(M44&lt;0,"Vencido",IF(M44&lt;=Alerta2,"Vence em até 90 dias",IF(M44&lt;=Alerta1,"Vence em até 180 dias","Em dia")))))</f>
        <v/>
      </c>
      <c r="O44" s="25"/>
      <c r="P44" s="23"/>
      <c r="Q44" s="24" t="str">
        <f>IF(D44="","",D44-AntecedenciaHab)</f>
        <v/>
      </c>
      <c r="R44" s="21" t="str">
        <f ca="1">IF(OR(B44="",D44=""),"",IF(AND(D44&lt;=TODAY(),O44&lt;&gt;"Concluída"),"Posse sem habilitação concluída",IF(O44="Concluída","Concluída",IF(AND(P44&lt;&gt;"",P44&gt;Q44),"Envio fora do prazo",IF(AND(P44="",TODAY()&gt;Q44),"Prazo de envio vencido","No prazo")))))</f>
        <v/>
      </c>
      <c r="S44" s="27"/>
    </row>
    <row r="45" spans="1:19" x14ac:dyDescent="0.2">
      <c r="A45" s="28">
        <v>40</v>
      </c>
      <c r="B45" s="22"/>
      <c r="C45" s="22"/>
      <c r="D45" s="23"/>
      <c r="E45" s="24" t="str">
        <f>IF(OR(D45="",C45=""),"",IF(OR(C45="AETQ",C45="Responsável pela aplicação dos recursos"),D45,EDATE(D45,PrazoCertMeses)))</f>
        <v/>
      </c>
      <c r="F45" s="22"/>
      <c r="G45" s="22"/>
      <c r="H45" s="25"/>
      <c r="I45" s="23"/>
      <c r="J45" s="25"/>
      <c r="K45" s="24" t="str">
        <f>IF(I45="","",EDATE(I45,12*MIN(IF(J45="",ValidadeMax,J45),ValidadeMax)))</f>
        <v/>
      </c>
      <c r="L45" s="24" t="str">
        <f>IF(K45="","",IF(H45="Sim",MIN(K45,FimCPA20CEA),K45))</f>
        <v/>
      </c>
      <c r="M45" s="26" t="str">
        <f ca="1">IF(L45="","",L45-TODAY())</f>
        <v/>
      </c>
      <c r="N45" s="21" t="str">
        <f ca="1">IF(B45="","",IF(L45="",IF(AND(E45&lt;&gt;"",E45&lt;TODAY()),"Sem certificado e prazo vencido","Sem certificado"),IF(M45&lt;0,"Vencido",IF(M45&lt;=Alerta2,"Vence em até 90 dias",IF(M45&lt;=Alerta1,"Vence em até 180 dias","Em dia")))))</f>
        <v/>
      </c>
      <c r="O45" s="25"/>
      <c r="P45" s="23"/>
      <c r="Q45" s="24" t="str">
        <f>IF(D45="","",D45-AntecedenciaHab)</f>
        <v/>
      </c>
      <c r="R45" s="21" t="str">
        <f ca="1">IF(OR(B45="",D45=""),"",IF(AND(D45&lt;=TODAY(),O45&lt;&gt;"Concluída"),"Posse sem habilitação concluída",IF(O45="Concluída","Concluída",IF(AND(P45&lt;&gt;"",P45&gt;Q45),"Envio fora do prazo",IF(AND(P45="",TODAY()&gt;Q45),"Prazo de envio vencido","No prazo")))))</f>
        <v/>
      </c>
      <c r="S45" s="27"/>
    </row>
  </sheetData>
  <conditionalFormatting sqref="N6:N45">
    <cfRule type="cellIs" dxfId="10" priority="1" operator="equal">
      <formula>"Em dia"</formula>
    </cfRule>
    <cfRule type="cellIs" dxfId="9" priority="2" operator="equal">
      <formula>"Vence em até 180 dias"</formula>
    </cfRule>
    <cfRule type="cellIs" dxfId="8" priority="3" operator="equal">
      <formula>"Vence em até 90 dias"</formula>
    </cfRule>
    <cfRule type="cellIs" dxfId="7" priority="4" operator="equal">
      <formula>"Vencido"</formula>
    </cfRule>
    <cfRule type="cellIs" dxfId="6" priority="5" operator="equal">
      <formula>"Sem certificado"</formula>
    </cfRule>
    <cfRule type="cellIs" dxfId="5" priority="6" operator="equal">
      <formula>"Sem certificado e prazo vencido"</formula>
    </cfRule>
  </conditionalFormatting>
  <conditionalFormatting sqref="R6:R45">
    <cfRule type="cellIs" dxfId="4" priority="7" operator="equal">
      <formula>"Concluída"</formula>
    </cfRule>
    <cfRule type="cellIs" dxfId="3" priority="8" operator="equal">
      <formula>"No prazo"</formula>
    </cfRule>
    <cfRule type="cellIs" dxfId="2" priority="9" operator="equal">
      <formula>"Prazo de envio vencido"</formula>
    </cfRule>
    <cfRule type="cellIs" dxfId="1" priority="10" operator="equal">
      <formula>"Envio fora do prazo"</formula>
    </cfRule>
    <cfRule type="cellIs" dxfId="0" priority="11" operator="equal">
      <formula>"Posse sem habilitação concluída"</formula>
    </cfRule>
  </conditionalFormatting>
  <pageMargins left="0.511811024" right="0.511811024" top="0.78740157499999996" bottom="0.78740157499999996" header="0.31496062000000002" footer="0.31496062000000002"/>
  <pageSetup paperSize="9" scale="37" fitToHeight="0" orientation="landscape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965DCE1-EBAD-4028-9BE5-ED033FBD44C7}">
          <x14:formula1>
            <xm:f>Listas!$A$2:$A$7</xm:f>
          </x14:formula1>
          <xm:sqref>C6:C45</xm:sqref>
        </x14:dataValidation>
        <x14:dataValidation type="list" allowBlank="1" showInputMessage="1" showErrorMessage="1" xr:uid="{F6FD6CAD-FCB3-4789-A23C-B4878669A420}">
          <x14:formula1>
            <xm:f>Listas!$D$2:$D$11</xm:f>
          </x14:formula1>
          <xm:sqref>F6:F45</xm:sqref>
        </x14:dataValidation>
        <x14:dataValidation type="list" allowBlank="1" showInputMessage="1" showErrorMessage="1" xr:uid="{ECD524CA-2B0A-4B08-A84E-266156E6EE9C}">
          <x14:formula1>
            <xm:f>Listas!$B$2:$B$3</xm:f>
          </x14:formula1>
          <xm:sqref>H6:H45</xm:sqref>
        </x14:dataValidation>
        <x14:dataValidation type="list" allowBlank="1" showInputMessage="1" showErrorMessage="1" xr:uid="{931A0112-8093-4B2F-9B22-82F7450B8BED}">
          <x14:formula1>
            <xm:f>Listas!$C$2:$C$4</xm:f>
          </x14:formula1>
          <xm:sqref>O6:O45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A522-78FF-40C9-AA87-F5B32AD232AE}">
  <dimension ref="A1:C15"/>
  <sheetViews>
    <sheetView showGridLines="0" workbookViewId="0"/>
  </sheetViews>
  <sheetFormatPr defaultRowHeight="12.75" x14ac:dyDescent="0.2"/>
  <cols>
    <col min="1" max="1" width="20.7109375" style="1" customWidth="1"/>
    <col min="2" max="3" width="48.7109375" style="1" customWidth="1"/>
    <col min="4" max="16384" width="9.140625" style="1"/>
  </cols>
  <sheetData>
    <row r="1" spans="1:3" ht="18" x14ac:dyDescent="0.25">
      <c r="A1" s="3" t="s">
        <v>14</v>
      </c>
    </row>
    <row r="2" spans="1:3" ht="54" customHeight="1" x14ac:dyDescent="0.2">
      <c r="A2" s="6" t="s">
        <v>15</v>
      </c>
      <c r="B2" s="5"/>
      <c r="C2" s="5"/>
    </row>
    <row r="4" spans="1:3" x14ac:dyDescent="0.2">
      <c r="A4" s="7" t="s">
        <v>16</v>
      </c>
      <c r="B4" s="7" t="s">
        <v>17</v>
      </c>
      <c r="C4" s="7" t="s">
        <v>18</v>
      </c>
    </row>
    <row r="5" spans="1:3" ht="76.5" x14ac:dyDescent="0.2">
      <c r="A5" s="8" t="s">
        <v>19</v>
      </c>
      <c r="B5" s="8" t="s">
        <v>20</v>
      </c>
      <c r="C5" s="8" t="s">
        <v>20</v>
      </c>
    </row>
    <row r="6" spans="1:3" ht="63.75" x14ac:dyDescent="0.2">
      <c r="A6" s="8" t="s">
        <v>21</v>
      </c>
      <c r="B6" s="8" t="s">
        <v>22</v>
      </c>
      <c r="C6" s="8" t="s">
        <v>22</v>
      </c>
    </row>
    <row r="7" spans="1:3" ht="63.75" x14ac:dyDescent="0.2">
      <c r="A7" s="8" t="s">
        <v>23</v>
      </c>
      <c r="B7" s="8" t="s">
        <v>24</v>
      </c>
      <c r="C7" s="8" t="s">
        <v>25</v>
      </c>
    </row>
    <row r="8" spans="1:3" ht="25.5" x14ac:dyDescent="0.2">
      <c r="A8" s="8" t="s">
        <v>26</v>
      </c>
      <c r="B8" s="8" t="s">
        <v>27</v>
      </c>
      <c r="C8" s="8" t="s">
        <v>27</v>
      </c>
    </row>
    <row r="9" spans="1:3" ht="38.25" x14ac:dyDescent="0.2">
      <c r="A9" s="8" t="s">
        <v>28</v>
      </c>
      <c r="B9" s="8" t="s">
        <v>29</v>
      </c>
      <c r="C9" s="8" t="s">
        <v>30</v>
      </c>
    </row>
    <row r="10" spans="1:3" ht="63.75" x14ac:dyDescent="0.2">
      <c r="A10" s="8" t="s">
        <v>31</v>
      </c>
      <c r="B10" s="8" t="s">
        <v>32</v>
      </c>
      <c r="C10" s="8" t="s">
        <v>32</v>
      </c>
    </row>
    <row r="11" spans="1:3" ht="127.5" x14ac:dyDescent="0.2">
      <c r="A11" s="8" t="s">
        <v>33</v>
      </c>
      <c r="B11" s="8" t="s">
        <v>34</v>
      </c>
      <c r="C11" s="8" t="s">
        <v>35</v>
      </c>
    </row>
    <row r="12" spans="1:3" ht="89.25" x14ac:dyDescent="0.2">
      <c r="A12" s="8" t="s">
        <v>36</v>
      </c>
      <c r="B12" s="8" t="s">
        <v>29</v>
      </c>
      <c r="C12" s="8" t="s">
        <v>37</v>
      </c>
    </row>
    <row r="13" spans="1:3" x14ac:dyDescent="0.2">
      <c r="A13" s="8" t="s">
        <v>38</v>
      </c>
      <c r="B13" s="8" t="s">
        <v>39</v>
      </c>
      <c r="C13" s="8" t="s">
        <v>39</v>
      </c>
    </row>
    <row r="15" spans="1:3" ht="39.950000000000003" customHeight="1" x14ac:dyDescent="0.2">
      <c r="A15" s="9" t="s">
        <v>40</v>
      </c>
      <c r="B15" s="5"/>
      <c r="C15" s="5"/>
    </row>
  </sheetData>
  <mergeCells count="2">
    <mergeCell ref="A2:C2"/>
    <mergeCell ref="A15:C1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44425-0632-492E-9715-E01A441C2FF4}">
  <dimension ref="A1:D11"/>
  <sheetViews>
    <sheetView showGridLines="0" workbookViewId="0"/>
  </sheetViews>
  <sheetFormatPr defaultRowHeight="12.75" x14ac:dyDescent="0.2"/>
  <cols>
    <col min="1" max="1" width="40.7109375" style="1" customWidth="1"/>
    <col min="2" max="2" width="12.7109375" style="1" customWidth="1"/>
    <col min="3" max="3" width="22.7109375" style="1" customWidth="1"/>
    <col min="4" max="4" width="20.7109375" style="1" customWidth="1"/>
    <col min="5" max="16384" width="9.140625" style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16</v>
      </c>
    </row>
    <row r="2" spans="1:4" x14ac:dyDescent="0.2">
      <c r="A2" s="1" t="s">
        <v>3</v>
      </c>
      <c r="B2" s="1" t="s">
        <v>9</v>
      </c>
      <c r="C2" s="1" t="s">
        <v>11</v>
      </c>
      <c r="D2" s="1" t="s">
        <v>19</v>
      </c>
    </row>
    <row r="3" spans="1:4" x14ac:dyDescent="0.2">
      <c r="A3" s="1" t="s">
        <v>4</v>
      </c>
      <c r="B3" s="1" t="s">
        <v>10</v>
      </c>
      <c r="C3" s="1" t="s">
        <v>12</v>
      </c>
      <c r="D3" s="1" t="s">
        <v>21</v>
      </c>
    </row>
    <row r="4" spans="1:4" x14ac:dyDescent="0.2">
      <c r="A4" s="1" t="s">
        <v>5</v>
      </c>
      <c r="C4" s="1" t="s">
        <v>13</v>
      </c>
      <c r="D4" s="1" t="s">
        <v>23</v>
      </c>
    </row>
    <row r="5" spans="1:4" x14ac:dyDescent="0.2">
      <c r="A5" s="1" t="s">
        <v>6</v>
      </c>
      <c r="D5" s="1" t="s">
        <v>26</v>
      </c>
    </row>
    <row r="6" spans="1:4" x14ac:dyDescent="0.2">
      <c r="A6" s="1" t="s">
        <v>7</v>
      </c>
      <c r="D6" s="1" t="s">
        <v>28</v>
      </c>
    </row>
    <row r="7" spans="1:4" x14ac:dyDescent="0.2">
      <c r="A7" s="1" t="s">
        <v>8</v>
      </c>
      <c r="D7" s="1" t="s">
        <v>31</v>
      </c>
    </row>
    <row r="8" spans="1:4" x14ac:dyDescent="0.2">
      <c r="D8" s="1" t="s">
        <v>33</v>
      </c>
    </row>
    <row r="9" spans="1:4" x14ac:dyDescent="0.2">
      <c r="D9" s="1" t="s">
        <v>36</v>
      </c>
    </row>
    <row r="10" spans="1:4" x14ac:dyDescent="0.2">
      <c r="D10" s="1" t="s">
        <v>38</v>
      </c>
    </row>
    <row r="11" spans="1:4" x14ac:dyDescent="0.2">
      <c r="D11" s="1" t="s">
        <v>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7</vt:i4>
      </vt:variant>
    </vt:vector>
  </HeadingPairs>
  <TitlesOfParts>
    <vt:vector size="11" baseType="lpstr">
      <vt:lpstr>Instruções</vt:lpstr>
      <vt:lpstr>Controle</vt:lpstr>
      <vt:lpstr>Certificados aceitos</vt:lpstr>
      <vt:lpstr>Listas</vt:lpstr>
      <vt:lpstr>Alerta1</vt:lpstr>
      <vt:lpstr>Alerta2</vt:lpstr>
      <vt:lpstr>AntecedenciaHab</vt:lpstr>
      <vt:lpstr>FimCPA20CEA</vt:lpstr>
      <vt:lpstr>PrazoCertMeses</vt:lpstr>
      <vt:lpstr>Controle!Titulos_de_impressao</vt:lpstr>
      <vt:lpstr>ValidadeMax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Cassio Souza</dc:creator>
  <cp:lastModifiedBy>Cassio Souza</cp:lastModifiedBy>
  <dcterms:created xsi:type="dcterms:W3CDTF">2026-10-16T20:16:06Z</dcterms:created>
  <dcterms:modified xsi:type="dcterms:W3CDTF">2026-10-16T20:16:11Z</dcterms:modified>
</cp:coreProperties>
</file>